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2"/>
  </bookViews>
  <sheets>
    <sheet name="список" sheetId="1" r:id="rId1"/>
    <sheet name="кто что приносит" sheetId="2" r:id="rId2"/>
    <sheet name="на маршруте-old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Kostya Sergin</author>
  </authors>
  <commentList>
    <comment ref="C32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Часть положить в заброску</t>
        </r>
      </text>
    </comment>
    <comment ref="C50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Часть положить в заброску, витамины напр.</t>
        </r>
      </text>
    </comment>
    <comment ref="C55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Часть или весь комплект положить в заброску</t>
        </r>
      </text>
    </comment>
    <comment ref="C44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С учетом намокания</t>
        </r>
      </text>
    </comment>
    <comment ref="C45" authorId="0">
      <text>
        <r>
          <rPr>
            <b/>
            <sz val="8"/>
            <rFont val="Tahoma"/>
            <family val="0"/>
          </rPr>
          <t>Kostya Sergin:</t>
        </r>
        <r>
          <rPr>
            <sz val="8"/>
            <rFont val="Tahoma"/>
            <family val="0"/>
          </rPr>
          <t xml:space="preserve">
С учетом намокания</t>
        </r>
      </text>
    </comment>
  </commentList>
</comments>
</file>

<file path=xl/sharedStrings.xml><?xml version="1.0" encoding="utf-8"?>
<sst xmlns="http://schemas.openxmlformats.org/spreadsheetml/2006/main" count="399" uniqueCount="259">
  <si>
    <t>Кофр+чехол</t>
  </si>
  <si>
    <t>1 Бивачное</t>
  </si>
  <si>
    <t>Наименование</t>
  </si>
  <si>
    <t>Кол-во</t>
  </si>
  <si>
    <t>Ответственный</t>
  </si>
  <si>
    <t>Комментарии</t>
  </si>
  <si>
    <t>Половник</t>
  </si>
  <si>
    <t>Ершик</t>
  </si>
  <si>
    <t>Скатерть</t>
  </si>
  <si>
    <t>Снеговая пила</t>
  </si>
  <si>
    <t>Лавинная лента</t>
  </si>
  <si>
    <t>Спирт</t>
  </si>
  <si>
    <t>Термометр</t>
  </si>
  <si>
    <t>Безмен</t>
  </si>
  <si>
    <t>Калькулятор</t>
  </si>
  <si>
    <t>2 Специальное</t>
  </si>
  <si>
    <t>Оттяжки</t>
  </si>
  <si>
    <t>Скальные крючья</t>
  </si>
  <si>
    <t>Снеговая лопата</t>
  </si>
  <si>
    <t>3 Прочее</t>
  </si>
  <si>
    <t>Аптечка групповая</t>
  </si>
  <si>
    <t>Ремнабор</t>
  </si>
  <si>
    <t>Компас</t>
  </si>
  <si>
    <t>Походные документы</t>
  </si>
  <si>
    <t>Общий вес</t>
  </si>
  <si>
    <t>Проверить, комплектовать</t>
  </si>
  <si>
    <t>Закладушки</t>
  </si>
  <si>
    <t>Лав. лопата/подставка под горелки</t>
  </si>
  <si>
    <t>Ролик одинарный</t>
  </si>
  <si>
    <t>ракетница</t>
  </si>
  <si>
    <t>Мобильник групповой + зарядка</t>
  </si>
  <si>
    <t>Бур самосброс</t>
  </si>
  <si>
    <t>Экстрактор</t>
  </si>
  <si>
    <t xml:space="preserve">Веревочки для носилок и вообще </t>
  </si>
  <si>
    <t xml:space="preserve">Палатка 3 местная </t>
  </si>
  <si>
    <t>Клава 4-6 л.</t>
  </si>
  <si>
    <t>SK</t>
  </si>
  <si>
    <t>Углетряпка (Стеклоткань )</t>
  </si>
  <si>
    <t>Тепловой экран нерж.</t>
  </si>
  <si>
    <t>Хоз мыло и шампунь</t>
  </si>
  <si>
    <t>Ложка зап. В ремнабор</t>
  </si>
  <si>
    <t>Гитара</t>
  </si>
  <si>
    <t>Карты игральные</t>
  </si>
  <si>
    <t>Свечка</t>
  </si>
  <si>
    <t>Петля большая (1-1.5 м) (70 г)</t>
  </si>
  <si>
    <t>Петля маленькая (60-80 см) (50 г)</t>
  </si>
  <si>
    <t>Расходная стропа</t>
  </si>
  <si>
    <t>Косынка - снежный якорь</t>
  </si>
  <si>
    <t>Буры групповые (90 г)</t>
  </si>
  <si>
    <t>Ледовый молоток (инструмент)</t>
  </si>
  <si>
    <t>Лямки для страдальца (расходная стропа)</t>
  </si>
  <si>
    <t>15мХ5мм</t>
  </si>
  <si>
    <t>Шнур кевлар по 50 м</t>
  </si>
  <si>
    <t>Карабины обществ. Каждый по 3 несет</t>
  </si>
  <si>
    <t>ВСЕ</t>
  </si>
  <si>
    <t>Монокуляр, Бинокль</t>
  </si>
  <si>
    <t>Батарейки запасные (АА, 17 г)</t>
  </si>
  <si>
    <t>Вес уточнить</t>
  </si>
  <si>
    <t>GPS</t>
  </si>
  <si>
    <t>Спутниковый тел.</t>
  </si>
  <si>
    <t>Фототехника</t>
  </si>
  <si>
    <t xml:space="preserve">Фото </t>
  </si>
  <si>
    <t>Пленки</t>
  </si>
  <si>
    <t xml:space="preserve">Штатив </t>
  </si>
  <si>
    <t>Видеокамера</t>
  </si>
  <si>
    <t>Вес (кг.)</t>
  </si>
  <si>
    <t>Перевес/недовес</t>
  </si>
  <si>
    <t>2. Специальное</t>
  </si>
  <si>
    <t>ИТОГО</t>
  </si>
  <si>
    <t>Коэффициенты:</t>
  </si>
  <si>
    <t>Муж</t>
  </si>
  <si>
    <t>Жен</t>
  </si>
  <si>
    <t>Средний вес с учётом мальчиков и девочек</t>
  </si>
  <si>
    <t>Средний вес общественного снаряжения на человека</t>
  </si>
  <si>
    <t>Фото/видео</t>
  </si>
  <si>
    <t>маркер</t>
  </si>
  <si>
    <t>Маша</t>
  </si>
  <si>
    <t>Тент коллективный Bask</t>
  </si>
  <si>
    <t>Кастрюля 7-8 л + крышка</t>
  </si>
  <si>
    <t>Вася</t>
  </si>
  <si>
    <t>Айсбайль</t>
  </si>
  <si>
    <t>Веревка статика 50 м Lanex</t>
  </si>
  <si>
    <t>Лена</t>
  </si>
  <si>
    <t xml:space="preserve">Карабины обществ. </t>
  </si>
  <si>
    <t>7шт</t>
  </si>
  <si>
    <t>Палатка 3 местная VauDe</t>
  </si>
  <si>
    <t>Эта ячейка для контроля</t>
  </si>
  <si>
    <t>Не забудь поменять знаменатель при изменении кол-ва людей</t>
  </si>
  <si>
    <t>4л</t>
  </si>
  <si>
    <t>Лавлист</t>
  </si>
  <si>
    <t>В графе "вес" стоит 0, значит на маршруте это не носим, а это лежит в заброске или еще как.</t>
  </si>
  <si>
    <t>Батарейки запасные (ААА, 10 г)</t>
  </si>
  <si>
    <t>15м</t>
  </si>
  <si>
    <t>Лав. Лопата Вити Кириллова</t>
  </si>
  <si>
    <t>Лавлист без ручек</t>
  </si>
  <si>
    <t>Рации Motorola</t>
  </si>
  <si>
    <t>забр</t>
  </si>
  <si>
    <t>Одну в коробку, вторую - с собой. Можно в каждую горелку или примус положить по огниву/зажигалке и еще в заброску</t>
  </si>
  <si>
    <t xml:space="preserve">Коробки с заброской подписать крупно и четко со всех сторон или наклеить бумажки с инфой. </t>
  </si>
  <si>
    <t xml:space="preserve">Сделать опись содержимого в 2-х экз. </t>
  </si>
  <si>
    <t>Зажигалки в заброску</t>
  </si>
  <si>
    <t>Вес, г</t>
  </si>
  <si>
    <t>Бензин (100мл день/чел) КАНИСТРА!!!</t>
  </si>
  <si>
    <t>23л</t>
  </si>
  <si>
    <t>Бензин (100г день/чел)(0.75 кг/дм3). 12 л на первое кольцо</t>
  </si>
  <si>
    <t>1,5 кг=2 л</t>
  </si>
  <si>
    <t>2 л</t>
  </si>
  <si>
    <t>Сима</t>
  </si>
  <si>
    <t>Женя</t>
  </si>
  <si>
    <t>Свисток</t>
  </si>
  <si>
    <t>Эспандер</t>
  </si>
  <si>
    <t>Палатка 5 местная</t>
  </si>
  <si>
    <t>Присадка для инжекторных двигателей</t>
  </si>
  <si>
    <t>Батарейки запасные (АА, 25 г)</t>
  </si>
  <si>
    <t>Фото цифровой</t>
  </si>
  <si>
    <t>Клава 6 л.</t>
  </si>
  <si>
    <t>отрицательное значение - перевес</t>
  </si>
  <si>
    <t>Скальный молоток</t>
  </si>
  <si>
    <t>Настя</t>
  </si>
  <si>
    <t>Лёша</t>
  </si>
  <si>
    <t>Вадик</t>
  </si>
  <si>
    <t>Горелка MSR</t>
  </si>
  <si>
    <t xml:space="preserve">Веревка статика  50 м </t>
  </si>
  <si>
    <t xml:space="preserve">Закладушки+ </t>
  </si>
  <si>
    <t>Очки зап. в ремнаборе</t>
  </si>
  <si>
    <t>Саня</t>
  </si>
  <si>
    <t>Саша</t>
  </si>
  <si>
    <t>Веревка статика 50 м ()</t>
  </si>
  <si>
    <t>Веревка 50 м</t>
  </si>
  <si>
    <t>Петров Лёша</t>
  </si>
  <si>
    <t>Кодыш Вадим</t>
  </si>
  <si>
    <t>Борисова Сима</t>
  </si>
  <si>
    <t>Вакулюк Вася</t>
  </si>
  <si>
    <t>Грушина Саша</t>
  </si>
  <si>
    <t>Чистякова Маша</t>
  </si>
  <si>
    <t>Бакин Женя</t>
  </si>
  <si>
    <t>Карташова Лена</t>
  </si>
  <si>
    <t>Прудкогляд Настя</t>
  </si>
  <si>
    <t>Горчаков Саша</t>
  </si>
  <si>
    <t>Палатка 3 местная Баск</t>
  </si>
  <si>
    <t>Общественное снаряжение  отделения Сергина К. Памиро-Алай (Такали) 2007</t>
  </si>
  <si>
    <t xml:space="preserve"> </t>
  </si>
  <si>
    <t>палатка 2-х местная</t>
  </si>
  <si>
    <t>Горелка мультитопл Primus</t>
  </si>
  <si>
    <t>SK, сколько весит?</t>
  </si>
  <si>
    <t>МашаЧ</t>
  </si>
  <si>
    <t>Снеговая пила(ножевка)</t>
  </si>
  <si>
    <t>Мыло хорошее, твердое и шампунь</t>
  </si>
  <si>
    <t>20-25 м</t>
  </si>
  <si>
    <t>с двумя дырками</t>
  </si>
  <si>
    <t>Скотч в рем, паковка продуктов, самолёт</t>
  </si>
  <si>
    <t>SK, бШура (ледоруб с агрессивным клювом), Сима?</t>
  </si>
  <si>
    <t>Веревка статика 50 м Lanex 10.2 новая зеленая</t>
  </si>
  <si>
    <t>Веревка статика 50м beal белая</t>
  </si>
  <si>
    <t>Веревочки для носилок и вообще 3мм</t>
  </si>
  <si>
    <t>оставим в заброске</t>
  </si>
  <si>
    <t>искать</t>
  </si>
  <si>
    <t>АняН</t>
  </si>
  <si>
    <t>бШура</t>
  </si>
  <si>
    <t>Рации Motorola (160г с батарейками)</t>
  </si>
  <si>
    <t>5-6л</t>
  </si>
  <si>
    <t>Каждый берет по 3 шт  в доп. к личным, итого по 8 штук каждому, не считая 1 на рюкзаке</t>
  </si>
  <si>
    <t>SK+Слава</t>
  </si>
  <si>
    <t>Аня Н берет  калькулятор ЛешиД</t>
  </si>
  <si>
    <t>Аня Н</t>
  </si>
  <si>
    <t>нужен на маршруте</t>
  </si>
  <si>
    <t>ищем размером 500х300, лавлист с зубьями передает Саня Т на паковку</t>
  </si>
  <si>
    <t>Саша Т</t>
  </si>
  <si>
    <t>SK, СаняТ</t>
  </si>
  <si>
    <t>МашаЧ + SK, СаняТ</t>
  </si>
  <si>
    <t>(0.75 кг/дм3).ВЗЯТЬ КАНИСТРУ И БУТЫЛКИ + хорошие крышки! Купим на месте 5-6 литров, воронка куплена, у SK</t>
  </si>
  <si>
    <t>Канистры и бутылки под бензин, воронка</t>
  </si>
  <si>
    <t xml:space="preserve">Витамины в заброску не забыть, крем солнцезащитный фактор 30 - 3 мал. тюбика + у Саши Т. есть четверть
большого фактор 40.
</t>
  </si>
  <si>
    <t>Саня Т</t>
  </si>
  <si>
    <t>SK - 7л, 10 л. искать 5-6 литров, у Васи есть кан 5,5л, пока неизвестно, может он им нужен, кан 5 л - Саня Т - передает на паковку  - 900 с крышкой, 700 - без</t>
  </si>
  <si>
    <t>1 на день + 1 запасной на каждое кольцо, - газа у нас 26 баллонов,7 баллонов - Женя, 7 баллонов Слава, 5 - Сима, 7 в сумке в Сабах</t>
  </si>
  <si>
    <t>SK к поезду</t>
  </si>
  <si>
    <t>Женя, Сима, Слава</t>
  </si>
  <si>
    <t>Женя Б</t>
  </si>
  <si>
    <t>лет тарелка</t>
  </si>
  <si>
    <t>Доска разделочная (красн. блюдце)</t>
  </si>
  <si>
    <t>КУПИТЬ Мыло(не вонючее - мы ж им мыться будем :) ) 100гр с собой + по куску на каждую заброску +коробчонку для переноски мыла, купить шампунь -мыло 4 куска по 100 г детское
 шампунь дешевый 2 тюбика по 100 г  туал. бумага мягкая 7 рулонов в заброску на каждого по рулону</t>
  </si>
  <si>
    <t>1 берем, всегда у АниН</t>
  </si>
  <si>
    <t>2,5 л в коробках упаковано+1 литр SK</t>
  </si>
  <si>
    <t xml:space="preserve">SK 1 литр + бШура (в коробках) </t>
  </si>
  <si>
    <t>7 рулонов на паковку - SK купил +3, часть в заброску. 1 В реме</t>
  </si>
  <si>
    <t>Слава</t>
  </si>
  <si>
    <t xml:space="preserve">купить 10 штук 120л пакетов -купили пакетики паковочные маленькие
+ мешки для мусора 160 л 20 шт вес - 10 шт - 620гр, сумка - 190гр, 8 сумок
</t>
  </si>
  <si>
    <t>бШура, в сумках</t>
  </si>
  <si>
    <t xml:space="preserve">сколько берем штук - берем 2 рыжих больших петли моих и тонкую Машину. Вес скоро скажу, с
крюями и закладками взвешу. 1-SK, 1 - Сима, 2  - Маша
</t>
  </si>
  <si>
    <t>5 шт</t>
  </si>
  <si>
    <t>SK-3 + Сима 2 большие</t>
  </si>
  <si>
    <t>всего 200 гр (120гр SK + Cима)</t>
  </si>
  <si>
    <t>каждому 2 бура личных и + на всех 5 общественных( 4 SK, 1 - СимаБ)</t>
  </si>
  <si>
    <t>4 SK, 1 Сима</t>
  </si>
  <si>
    <t>заменить веревку</t>
  </si>
  <si>
    <t xml:space="preserve">SK, </t>
  </si>
  <si>
    <t>у всех в личке</t>
  </si>
  <si>
    <t>Веревка статика 50 м Lanex красная10, 0,  67 г/м</t>
  </si>
  <si>
    <t>Сима + бШура</t>
  </si>
  <si>
    <t>для замены на тенте 4 оттяжки по 3 метра/ SK-купил, 30м, 130 гр, итого 75 гр за вычетом тентовых</t>
  </si>
  <si>
    <t>SK,  Слава, бШура</t>
  </si>
  <si>
    <t xml:space="preserve">СаняТ передает на паковку рации 0.2 (вместе с батарейками - 4шт АА на одну) мощность передачи 0.5Вт, 3 точно, 4-ая под вопросом
</t>
  </si>
  <si>
    <t>разбить по заброскам, 9 бат - 230 гр</t>
  </si>
  <si>
    <t>воронка, крышки у бШуры в мешке с горелкой</t>
  </si>
  <si>
    <t>кто\что</t>
  </si>
  <si>
    <t>ЖеняБ</t>
  </si>
  <si>
    <t>СимаБ</t>
  </si>
  <si>
    <t>СашаТ</t>
  </si>
  <si>
    <t>Кан 5л + крышка</t>
  </si>
  <si>
    <t>бШура+ СашаТ</t>
  </si>
  <si>
    <t>Балоны  с газом -7</t>
  </si>
  <si>
    <t>Балоны  с газом -5</t>
  </si>
  <si>
    <t xml:space="preserve"> КАНИСТРА!!! - к поезду</t>
  </si>
  <si>
    <t>Мыло хорошее, твердое и шампунь - в сумках запаковано</t>
  </si>
  <si>
    <t>Спирт (0.8 кг/дм3) - 1 л</t>
  </si>
  <si>
    <t>Спирт (0.8 кг/дм3) - в сумках</t>
  </si>
  <si>
    <t>Пакеты для заброски 120 л - в сумках упаковано</t>
  </si>
  <si>
    <t>МашаЧ + SK, Сима</t>
  </si>
  <si>
    <t>Петля большая легкая (1-1.5 м) (70 г) - 1</t>
  </si>
  <si>
    <t>Петля большая легкая (1-1.5 м) (70 г) - 2</t>
  </si>
  <si>
    <t>Закладушки 2</t>
  </si>
  <si>
    <t xml:space="preserve">Закладушки 3 </t>
  </si>
  <si>
    <t>Оттяжки -3</t>
  </si>
  <si>
    <t>Буры групповые (90 г) - 1</t>
  </si>
  <si>
    <t>Буры групповые (90 г) - 4</t>
  </si>
  <si>
    <t>у бШуры</t>
  </si>
  <si>
    <t>СашаТ + батарея</t>
  </si>
  <si>
    <t>купить</t>
  </si>
  <si>
    <t>в сумках упакованы?</t>
  </si>
  <si>
    <t xml:space="preserve">МашаЧ либо SK уточнить вес;  Сухой вес 3200г, считать слегка намокшую как 3500г
</t>
  </si>
  <si>
    <t>оттяжки меняем на месте сухой вес 1200г</t>
  </si>
  <si>
    <t>Балоны  с газом. самое большое кол-во газа мы носим одновременно 7 баллонов - 4690г</t>
  </si>
  <si>
    <t>2л</t>
  </si>
  <si>
    <t>SK купил, разольем по бутылкам сразу, отдельно с собой таскать не будем.</t>
  </si>
  <si>
    <t xml:space="preserve"> Берем прошлогоднюю</t>
  </si>
  <si>
    <t>Тепловой экран татонка Жени Б.</t>
  </si>
  <si>
    <t>3.5л</t>
  </si>
  <si>
    <t>Спирт (0.8 кг/дм3) за раз носим с собой 1 л, не больше</t>
  </si>
  <si>
    <t>Петля большая легкая (1-1.5 м) (70 г) рыжая 110см-130г; 135см-150г Симина тонкая -вес? Пока примем 100г</t>
  </si>
  <si>
    <t>совковая с пластиковой ручкой fiskars. Взвесить, пока считаем 700г</t>
  </si>
  <si>
    <t>3400 сухая считать мокрую как 3900</t>
  </si>
  <si>
    <t>ходили с ней в ФаныСухой вес 3500г, считать слегка намокшую как 4000г</t>
  </si>
  <si>
    <t>Спутниковый тел.+солн. Батарея</t>
  </si>
  <si>
    <t>Маша???</t>
  </si>
  <si>
    <t>нужен запасной, БабШура берет???</t>
  </si>
  <si>
    <t>купили 5 шт или в горелках или в забросках лежат</t>
  </si>
  <si>
    <t>купить простых недорогих 100-200 ед</t>
  </si>
  <si>
    <t xml:space="preserve">из Москвы везем 5 шт 1.5 или 2 л. Остальное купим на месте если понадобится. 5- л флягу  в поезде везем
</t>
  </si>
  <si>
    <t>430 + 520гр лепестки, часть в заброски положим, скажу на месте какие именно и сколько</t>
  </si>
  <si>
    <t>старая но терпимая, бывшая DZ Сухой вес 2350г, считать слегка намокшую как 2500г</t>
  </si>
  <si>
    <t>Горелка мультитопл Primus в полном комплекте 400+160+100=660г</t>
  </si>
  <si>
    <t>Горелка с ремом в мешке - 400 гр. Насос - 100гр, бутыль - 160 гр. Подумать: может в бутыли сразу залить бензин по 0.5 л в каждую и с собой носить еще 1 л?</t>
  </si>
  <si>
    <t>купить!! БабШура обещала?</t>
  </si>
  <si>
    <t>чайная алюмин в ремнаборе и входит в его вес</t>
  </si>
  <si>
    <t>в ремнаборе и входит в его вес</t>
  </si>
  <si>
    <t>Пакеты для заброски 120 л с собой носим первый день несколько штук для двух забросок и сумки по 190г, потом вес не учитывать</t>
  </si>
  <si>
    <t>20-25м вес уточнить</t>
  </si>
  <si>
    <t>3700-сухая  через Синюкова А.считать слегка намокшую как 4000г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</si>
</sst>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d/m/yy"/>
  </numFmts>
  <fonts count="22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textRotation="180" wrapText="1"/>
    </xf>
    <xf numFmtId="0" fontId="4" fillId="0" borderId="1" xfId="0" applyFont="1" applyFill="1" applyBorder="1" applyAlignment="1">
      <alignment horizontal="center" vertical="top" textRotation="180" wrapText="1"/>
    </xf>
    <xf numFmtId="0" fontId="4" fillId="2" borderId="1" xfId="0" applyFont="1" applyFill="1" applyBorder="1" applyAlignment="1">
      <alignment horizontal="center" vertical="top" textRotation="180" wrapText="1"/>
    </xf>
    <xf numFmtId="0" fontId="0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0" fillId="4" borderId="0" xfId="0" applyFill="1" applyAlignment="1">
      <alignment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/>
    </xf>
    <xf numFmtId="0" fontId="7" fillId="0" borderId="5" xfId="0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textRotation="180" wrapText="1"/>
    </xf>
    <xf numFmtId="2" fontId="12" fillId="0" borderId="3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5" fillId="0" borderId="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6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7" fillId="6" borderId="5" xfId="0" applyFont="1" applyFill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center" vertical="top" wrapText="1"/>
    </xf>
    <xf numFmtId="0" fontId="5" fillId="6" borderId="5" xfId="0" applyNumberFormat="1" applyFont="1" applyFill="1" applyBorder="1" applyAlignment="1">
      <alignment horizontal="center" vertical="top" wrapText="1"/>
    </xf>
    <xf numFmtId="0" fontId="0" fillId="6" borderId="8" xfId="0" applyNumberFormat="1" applyFill="1" applyBorder="1" applyAlignment="1">
      <alignment horizontal="left"/>
    </xf>
    <xf numFmtId="0" fontId="0" fillId="6" borderId="5" xfId="0" applyFill="1" applyBorder="1" applyAlignment="1">
      <alignment/>
    </xf>
    <xf numFmtId="0" fontId="0" fillId="6" borderId="5" xfId="0" applyNumberFormat="1" applyFont="1" applyFill="1" applyBorder="1" applyAlignment="1">
      <alignment horizontal="center"/>
    </xf>
    <xf numFmtId="0" fontId="8" fillId="6" borderId="5" xfId="0" applyNumberFormat="1" applyFont="1" applyFill="1" applyBorder="1" applyAlignment="1">
      <alignment horizontal="center"/>
    </xf>
    <xf numFmtId="0" fontId="0" fillId="6" borderId="6" xfId="0" applyNumberFormat="1" applyFont="1" applyFill="1" applyBorder="1" applyAlignment="1">
      <alignment horizontal="center"/>
    </xf>
    <xf numFmtId="0" fontId="10" fillId="6" borderId="4" xfId="0" applyNumberFormat="1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left" wrapText="1"/>
    </xf>
    <xf numFmtId="0" fontId="16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7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6" borderId="0" xfId="0" applyFill="1" applyAlignment="1">
      <alignment/>
    </xf>
    <xf numFmtId="0" fontId="0" fillId="4" borderId="0" xfId="0" applyFill="1" applyAlignment="1">
      <alignment wrapText="1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0" fillId="8" borderId="2" xfId="0" applyFont="1" applyFill="1" applyBorder="1" applyAlignment="1">
      <alignment/>
    </xf>
    <xf numFmtId="0" fontId="0" fillId="8" borderId="0" xfId="0" applyFill="1" applyAlignment="1">
      <alignment/>
    </xf>
    <xf numFmtId="0" fontId="15" fillId="8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5" fillId="8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4" fillId="8" borderId="9" xfId="0" applyFont="1" applyFill="1" applyBorder="1" applyAlignment="1">
      <alignment vertical="top" wrapText="1"/>
    </xf>
    <xf numFmtId="0" fontId="0" fillId="8" borderId="9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4" fillId="8" borderId="2" xfId="0" applyFont="1" applyFill="1" applyBorder="1" applyAlignment="1">
      <alignment vertical="top" wrapText="1"/>
    </xf>
    <xf numFmtId="0" fontId="0" fillId="8" borderId="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Fill="1" applyAlignment="1">
      <alignment/>
    </xf>
    <xf numFmtId="0" fontId="8" fillId="9" borderId="2" xfId="0" applyFont="1" applyFill="1" applyBorder="1" applyAlignment="1">
      <alignment vertical="top" wrapText="1"/>
    </xf>
    <xf numFmtId="0" fontId="8" fillId="9" borderId="0" xfId="0" applyFont="1" applyFill="1" applyAlignment="1">
      <alignment vertical="top" wrapText="1"/>
    </xf>
    <xf numFmtId="0" fontId="0" fillId="10" borderId="2" xfId="0" applyFont="1" applyFill="1" applyBorder="1" applyAlignment="1">
      <alignment vertical="top" wrapText="1"/>
    </xf>
    <xf numFmtId="0" fontId="0" fillId="10" borderId="0" xfId="0" applyFill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16" fontId="0" fillId="4" borderId="2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4" borderId="2" xfId="0" applyFont="1" applyFill="1" applyBorder="1" applyAlignment="1">
      <alignment wrapText="1"/>
    </xf>
    <xf numFmtId="0" fontId="19" fillId="0" borderId="0" xfId="0" applyFont="1" applyAlignment="1">
      <alignment/>
    </xf>
    <xf numFmtId="0" fontId="0" fillId="3" borderId="0" xfId="0" applyFill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wrapText="1"/>
    </xf>
    <xf numFmtId="0" fontId="0" fillId="2" borderId="0" xfId="0" applyFill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wrapText="1"/>
    </xf>
    <xf numFmtId="0" fontId="0" fillId="11" borderId="2" xfId="0" applyFont="1" applyFill="1" applyBorder="1" applyAlignment="1">
      <alignment vertical="top" wrapText="1"/>
    </xf>
    <xf numFmtId="0" fontId="0" fillId="11" borderId="2" xfId="0" applyFont="1" applyFill="1" applyBorder="1" applyAlignment="1">
      <alignment wrapText="1"/>
    </xf>
    <xf numFmtId="0" fontId="2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90" zoomScaleSheetLayoutView="90"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4.125" style="57" customWidth="1"/>
    <col min="2" max="2" width="5.25390625" style="0" customWidth="1"/>
    <col min="3" max="3" width="7.25390625" style="0" customWidth="1"/>
    <col min="4" max="4" width="17.625" style="57" customWidth="1"/>
    <col min="5" max="5" width="55.00390625" style="57" customWidth="1"/>
    <col min="6" max="7" width="9.125" style="0" hidden="1" customWidth="1"/>
  </cols>
  <sheetData>
    <row r="1" spans="1:5" ht="15.75">
      <c r="A1" s="73" t="s">
        <v>140</v>
      </c>
      <c r="B1" s="42"/>
      <c r="C1" s="42"/>
      <c r="D1" s="68"/>
      <c r="E1" s="68"/>
    </row>
    <row r="2" spans="1:5" s="59" customFormat="1" ht="14.25" customHeight="1" thickBot="1">
      <c r="A2" s="58" t="s">
        <v>2</v>
      </c>
      <c r="B2" s="58" t="s">
        <v>3</v>
      </c>
      <c r="C2" s="58" t="s">
        <v>101</v>
      </c>
      <c r="D2" s="58" t="s">
        <v>4</v>
      </c>
      <c r="E2" s="58" t="s">
        <v>5</v>
      </c>
    </row>
    <row r="3" spans="1:5" s="76" customFormat="1" ht="14.25">
      <c r="A3" s="74" t="s">
        <v>1</v>
      </c>
      <c r="B3" s="75"/>
      <c r="C3" s="75"/>
      <c r="D3" s="75"/>
      <c r="E3" s="75"/>
    </row>
    <row r="4" spans="1:5" s="80" customFormat="1" ht="25.5">
      <c r="A4" s="77" t="s">
        <v>85</v>
      </c>
      <c r="B4" s="91">
        <v>2</v>
      </c>
      <c r="C4" s="79">
        <v>7000</v>
      </c>
      <c r="D4" s="77" t="s">
        <v>169</v>
      </c>
      <c r="E4" s="77" t="s">
        <v>230</v>
      </c>
    </row>
    <row r="5" spans="1:5" s="88" customFormat="1" ht="25.5">
      <c r="A5" s="87" t="s">
        <v>142</v>
      </c>
      <c r="B5" s="92">
        <v>1</v>
      </c>
      <c r="C5" s="87">
        <v>2500</v>
      </c>
      <c r="D5" s="87" t="s">
        <v>36</v>
      </c>
      <c r="E5" s="87" t="s">
        <v>250</v>
      </c>
    </row>
    <row r="6" spans="1:5" s="80" customFormat="1" ht="12.75">
      <c r="A6" s="77" t="s">
        <v>77</v>
      </c>
      <c r="B6" s="91">
        <v>1</v>
      </c>
      <c r="C6" s="77">
        <v>1300</v>
      </c>
      <c r="D6" s="77" t="s">
        <v>158</v>
      </c>
      <c r="E6" s="77" t="s">
        <v>231</v>
      </c>
    </row>
    <row r="7" spans="1:5" s="81" customFormat="1" ht="38.25">
      <c r="A7" s="78" t="s">
        <v>209</v>
      </c>
      <c r="B7" s="91">
        <v>1</v>
      </c>
      <c r="C7" s="78">
        <v>900</v>
      </c>
      <c r="D7" s="78" t="s">
        <v>173</v>
      </c>
      <c r="E7" s="78" t="s">
        <v>174</v>
      </c>
    </row>
    <row r="8" spans="1:5" s="81" customFormat="1" ht="12.75">
      <c r="A8" s="78" t="s">
        <v>115</v>
      </c>
      <c r="B8" s="91">
        <v>1</v>
      </c>
      <c r="C8" s="78">
        <v>1500</v>
      </c>
      <c r="D8" s="78" t="s">
        <v>36</v>
      </c>
      <c r="E8" s="78"/>
    </row>
    <row r="9" spans="1:5" s="81" customFormat="1" ht="38.25" customHeight="1">
      <c r="A9" s="78" t="s">
        <v>251</v>
      </c>
      <c r="B9" s="91">
        <v>2</v>
      </c>
      <c r="C9" s="78">
        <v>1320</v>
      </c>
      <c r="D9" s="78" t="s">
        <v>210</v>
      </c>
      <c r="E9" s="78" t="s">
        <v>252</v>
      </c>
    </row>
    <row r="10" spans="1:5" s="81" customFormat="1" ht="38.25">
      <c r="A10" s="78" t="s">
        <v>232</v>
      </c>
      <c r="B10" s="91">
        <v>26</v>
      </c>
      <c r="C10" s="78">
        <v>4690</v>
      </c>
      <c r="D10" s="78" t="s">
        <v>177</v>
      </c>
      <c r="E10" s="78" t="s">
        <v>175</v>
      </c>
    </row>
    <row r="11" spans="1:5" s="80" customFormat="1" ht="25.5">
      <c r="A11" s="77" t="s">
        <v>102</v>
      </c>
      <c r="B11" s="91" t="s">
        <v>233</v>
      </c>
      <c r="C11" s="77">
        <v>1500</v>
      </c>
      <c r="D11" s="77" t="s">
        <v>176</v>
      </c>
      <c r="E11" s="77" t="s">
        <v>170</v>
      </c>
    </row>
    <row r="12" spans="1:5" s="81" customFormat="1" ht="25.5">
      <c r="A12" s="78" t="s">
        <v>112</v>
      </c>
      <c r="B12" s="91">
        <v>1</v>
      </c>
      <c r="C12" s="78">
        <v>0</v>
      </c>
      <c r="D12" s="78" t="s">
        <v>36</v>
      </c>
      <c r="E12" s="78" t="s">
        <v>234</v>
      </c>
    </row>
    <row r="13" spans="1:5" s="81" customFormat="1" ht="12.75">
      <c r="A13" s="78" t="s">
        <v>37</v>
      </c>
      <c r="B13" s="91">
        <v>1</v>
      </c>
      <c r="C13" s="78">
        <v>160</v>
      </c>
      <c r="D13" s="78" t="s">
        <v>158</v>
      </c>
      <c r="E13" s="78" t="s">
        <v>235</v>
      </c>
    </row>
    <row r="14" spans="1:5" s="81" customFormat="1" ht="12.75">
      <c r="A14" s="78" t="s">
        <v>236</v>
      </c>
      <c r="B14" s="91">
        <v>1</v>
      </c>
      <c r="C14" s="78">
        <v>170</v>
      </c>
      <c r="D14" s="78" t="s">
        <v>178</v>
      </c>
      <c r="E14" s="78"/>
    </row>
    <row r="15" spans="1:5" s="80" customFormat="1" ht="12.75">
      <c r="A15" s="77" t="s">
        <v>6</v>
      </c>
      <c r="B15" s="91">
        <v>1</v>
      </c>
      <c r="C15" s="78">
        <v>70</v>
      </c>
      <c r="D15" s="77" t="s">
        <v>36</v>
      </c>
      <c r="E15" s="77" t="s">
        <v>144</v>
      </c>
    </row>
    <row r="16" spans="1:5" s="90" customFormat="1" ht="12.75">
      <c r="A16" s="89" t="s">
        <v>7</v>
      </c>
      <c r="B16" s="89">
        <v>1</v>
      </c>
      <c r="C16" s="89">
        <v>50</v>
      </c>
      <c r="D16" s="89"/>
      <c r="E16" s="89" t="s">
        <v>253</v>
      </c>
    </row>
    <row r="17" spans="1:5" s="80" customFormat="1" ht="12.75">
      <c r="A17" s="77" t="s">
        <v>180</v>
      </c>
      <c r="B17" s="91">
        <v>1</v>
      </c>
      <c r="C17" s="78">
        <v>140</v>
      </c>
      <c r="D17" s="77" t="s">
        <v>158</v>
      </c>
      <c r="E17" s="77" t="s">
        <v>179</v>
      </c>
    </row>
    <row r="18" spans="1:5" s="80" customFormat="1" ht="12.75">
      <c r="A18" s="77" t="s">
        <v>8</v>
      </c>
      <c r="B18" s="91">
        <v>1</v>
      </c>
      <c r="C18" s="78">
        <v>80</v>
      </c>
      <c r="D18" s="77" t="s">
        <v>158</v>
      </c>
      <c r="E18" s="77"/>
    </row>
    <row r="19" spans="1:5" s="80" customFormat="1" ht="76.5">
      <c r="A19" s="77" t="s">
        <v>147</v>
      </c>
      <c r="B19" s="91">
        <v>1</v>
      </c>
      <c r="C19" s="78">
        <v>100</v>
      </c>
      <c r="D19" s="77" t="s">
        <v>158</v>
      </c>
      <c r="E19" s="77" t="s">
        <v>181</v>
      </c>
    </row>
    <row r="20" spans="1:5" s="80" customFormat="1" ht="12.75">
      <c r="A20" s="77" t="s">
        <v>146</v>
      </c>
      <c r="B20" s="91">
        <v>1</v>
      </c>
      <c r="C20" s="78">
        <v>170</v>
      </c>
      <c r="D20" s="77" t="s">
        <v>36</v>
      </c>
      <c r="E20" s="77"/>
    </row>
    <row r="21" spans="1:5" s="80" customFormat="1" ht="12.75">
      <c r="A21" s="77" t="s">
        <v>75</v>
      </c>
      <c r="B21" s="91">
        <v>4</v>
      </c>
      <c r="C21" s="77">
        <v>20</v>
      </c>
      <c r="D21" s="77" t="s">
        <v>164</v>
      </c>
      <c r="E21" s="77" t="s">
        <v>182</v>
      </c>
    </row>
    <row r="22" spans="1:5" s="80" customFormat="1" ht="25.5">
      <c r="A22" s="77" t="s">
        <v>238</v>
      </c>
      <c r="B22" s="91" t="s">
        <v>237</v>
      </c>
      <c r="C22" s="77">
        <v>900</v>
      </c>
      <c r="D22" s="77" t="s">
        <v>184</v>
      </c>
      <c r="E22" s="77" t="s">
        <v>183</v>
      </c>
    </row>
    <row r="23" spans="1:5" s="80" customFormat="1" ht="12.75">
      <c r="A23" s="77" t="s">
        <v>12</v>
      </c>
      <c r="B23" s="91">
        <v>1</v>
      </c>
      <c r="C23" s="77">
        <v>20</v>
      </c>
      <c r="D23" s="77" t="s">
        <v>145</v>
      </c>
      <c r="E23" s="77"/>
    </row>
    <row r="24" spans="1:5" s="80" customFormat="1" ht="12.75">
      <c r="A24" s="77" t="s">
        <v>13</v>
      </c>
      <c r="B24" s="91">
        <v>1</v>
      </c>
      <c r="C24" s="78">
        <v>50</v>
      </c>
      <c r="D24" s="77" t="s">
        <v>164</v>
      </c>
      <c r="E24" s="77" t="s">
        <v>165</v>
      </c>
    </row>
    <row r="25" spans="1:5" s="80" customFormat="1" ht="12.75">
      <c r="A25" s="77" t="s">
        <v>14</v>
      </c>
      <c r="B25" s="91">
        <v>1</v>
      </c>
      <c r="C25" s="78">
        <v>30</v>
      </c>
      <c r="D25" s="77" t="s">
        <v>164</v>
      </c>
      <c r="E25" s="77" t="s">
        <v>163</v>
      </c>
    </row>
    <row r="26" spans="1:5" s="80" customFormat="1" ht="25.5">
      <c r="A26" s="77" t="s">
        <v>150</v>
      </c>
      <c r="B26" s="91">
        <v>10</v>
      </c>
      <c r="C26" s="79">
        <v>0</v>
      </c>
      <c r="D26" s="77" t="s">
        <v>158</v>
      </c>
      <c r="E26" s="77" t="s">
        <v>185</v>
      </c>
    </row>
    <row r="27" spans="1:5" s="80" customFormat="1" ht="12.75">
      <c r="A27" s="77" t="s">
        <v>124</v>
      </c>
      <c r="B27" s="91">
        <v>1</v>
      </c>
      <c r="C27" s="77">
        <v>0</v>
      </c>
      <c r="D27" s="77" t="s">
        <v>157</v>
      </c>
      <c r="E27" s="77" t="s">
        <v>255</v>
      </c>
    </row>
    <row r="28" spans="1:5" s="80" customFormat="1" ht="12.75">
      <c r="A28" s="77" t="s">
        <v>40</v>
      </c>
      <c r="B28" s="91">
        <v>1</v>
      </c>
      <c r="C28" s="77">
        <v>0</v>
      </c>
      <c r="D28" s="77" t="s">
        <v>186</v>
      </c>
      <c r="E28" s="77" t="s">
        <v>254</v>
      </c>
    </row>
    <row r="29" spans="1:5" s="80" customFormat="1" ht="51">
      <c r="A29" s="77" t="s">
        <v>256</v>
      </c>
      <c r="B29" s="91">
        <v>10</v>
      </c>
      <c r="C29" s="77">
        <v>700</v>
      </c>
      <c r="D29" s="77" t="s">
        <v>188</v>
      </c>
      <c r="E29" s="77" t="s">
        <v>187</v>
      </c>
    </row>
    <row r="30" spans="1:5" s="76" customFormat="1" ht="14.25">
      <c r="A30" s="82" t="s">
        <v>15</v>
      </c>
      <c r="B30" s="83"/>
      <c r="C30" s="83"/>
      <c r="D30" s="83"/>
      <c r="E30" s="83"/>
    </row>
    <row r="31" spans="1:5" s="81" customFormat="1" ht="38.25">
      <c r="A31" s="78" t="s">
        <v>239</v>
      </c>
      <c r="B31" s="91">
        <v>4</v>
      </c>
      <c r="C31" s="78">
        <v>450</v>
      </c>
      <c r="D31" s="78" t="s">
        <v>218</v>
      </c>
      <c r="E31" s="78" t="s">
        <v>189</v>
      </c>
    </row>
    <row r="32" spans="1:5" s="80" customFormat="1" ht="25.5">
      <c r="A32" s="77" t="s">
        <v>46</v>
      </c>
      <c r="B32" s="91" t="s">
        <v>148</v>
      </c>
      <c r="C32" s="79">
        <v>1000</v>
      </c>
      <c r="D32" s="77" t="s">
        <v>145</v>
      </c>
      <c r="E32" s="77" t="s">
        <v>257</v>
      </c>
    </row>
    <row r="33" spans="1:5" s="80" customFormat="1" ht="25.5">
      <c r="A33" s="77" t="s">
        <v>123</v>
      </c>
      <c r="B33" s="93" t="s">
        <v>190</v>
      </c>
      <c r="C33" s="79">
        <v>200</v>
      </c>
      <c r="D33" s="77" t="s">
        <v>191</v>
      </c>
      <c r="E33" s="77" t="s">
        <v>192</v>
      </c>
    </row>
    <row r="34" spans="1:5" s="81" customFormat="1" ht="12.75">
      <c r="A34" s="78" t="s">
        <v>16</v>
      </c>
      <c r="B34" s="91">
        <v>3</v>
      </c>
      <c r="C34" s="78">
        <v>390</v>
      </c>
      <c r="D34" s="78" t="s">
        <v>186</v>
      </c>
      <c r="E34" s="78" t="s">
        <v>36</v>
      </c>
    </row>
    <row r="35" spans="1:5" s="81" customFormat="1" ht="25.5">
      <c r="A35" s="78" t="s">
        <v>48</v>
      </c>
      <c r="B35" s="91">
        <v>5</v>
      </c>
      <c r="C35" s="78">
        <v>450</v>
      </c>
      <c r="D35" s="78" t="s">
        <v>194</v>
      </c>
      <c r="E35" s="78" t="s">
        <v>193</v>
      </c>
    </row>
    <row r="36" spans="1:5" s="80" customFormat="1" ht="12.75">
      <c r="A36" s="77" t="s">
        <v>31</v>
      </c>
      <c r="B36" s="91">
        <v>1</v>
      </c>
      <c r="C36" s="78">
        <v>160</v>
      </c>
      <c r="D36" s="77" t="s">
        <v>145</v>
      </c>
      <c r="E36" s="77" t="s">
        <v>195</v>
      </c>
    </row>
    <row r="37" spans="1:5" s="81" customFormat="1" ht="25.5">
      <c r="A37" s="78" t="s">
        <v>17</v>
      </c>
      <c r="B37" s="91">
        <v>9</v>
      </c>
      <c r="C37" s="78">
        <v>700</v>
      </c>
      <c r="D37" s="84" t="s">
        <v>196</v>
      </c>
      <c r="E37" s="78" t="s">
        <v>249</v>
      </c>
    </row>
    <row r="38" spans="1:5" s="81" customFormat="1" ht="12.75">
      <c r="A38" s="78" t="s">
        <v>27</v>
      </c>
      <c r="B38" s="91">
        <v>0</v>
      </c>
      <c r="C38" s="84">
        <v>500</v>
      </c>
      <c r="D38" s="84" t="s">
        <v>36</v>
      </c>
      <c r="E38" s="78" t="s">
        <v>149</v>
      </c>
    </row>
    <row r="39" spans="1:5" s="80" customFormat="1" ht="25.5">
      <c r="A39" s="77" t="s">
        <v>18</v>
      </c>
      <c r="B39" s="91">
        <v>1</v>
      </c>
      <c r="C39" s="79">
        <v>700</v>
      </c>
      <c r="D39" s="77" t="s">
        <v>145</v>
      </c>
      <c r="E39" s="77" t="s">
        <v>240</v>
      </c>
    </row>
    <row r="40" spans="1:5" s="81" customFormat="1" ht="25.5">
      <c r="A40" s="78" t="s">
        <v>89</v>
      </c>
      <c r="B40" s="91">
        <v>1</v>
      </c>
      <c r="C40" s="78">
        <v>450</v>
      </c>
      <c r="D40" s="78" t="s">
        <v>167</v>
      </c>
      <c r="E40" s="78" t="s">
        <v>166</v>
      </c>
    </row>
    <row r="41" spans="1:5" s="80" customFormat="1" ht="51">
      <c r="A41" s="77" t="s">
        <v>49</v>
      </c>
      <c r="B41" s="77">
        <v>2</v>
      </c>
      <c r="C41" s="78">
        <v>0</v>
      </c>
      <c r="D41" s="77" t="s">
        <v>151</v>
      </c>
      <c r="E41" s="77" t="s">
        <v>197</v>
      </c>
    </row>
    <row r="42" spans="1:5" s="80" customFormat="1" ht="12.75">
      <c r="A42" s="77" t="s">
        <v>117</v>
      </c>
      <c r="B42" s="91">
        <v>1</v>
      </c>
      <c r="C42" s="78">
        <v>600</v>
      </c>
      <c r="D42" s="77" t="s">
        <v>145</v>
      </c>
      <c r="E42" s="77"/>
    </row>
    <row r="43" spans="1:5" s="85" customFormat="1" ht="25.5">
      <c r="A43" s="78" t="s">
        <v>198</v>
      </c>
      <c r="B43" s="91">
        <v>2</v>
      </c>
      <c r="C43" s="78">
        <v>7800</v>
      </c>
      <c r="D43" s="78" t="s">
        <v>199</v>
      </c>
      <c r="E43" s="78" t="s">
        <v>241</v>
      </c>
    </row>
    <row r="44" spans="1:5" s="60" customFormat="1" ht="25.5">
      <c r="A44" s="56" t="s">
        <v>152</v>
      </c>
      <c r="B44" s="94">
        <v>1</v>
      </c>
      <c r="C44" s="67">
        <v>4000</v>
      </c>
      <c r="D44" s="56" t="s">
        <v>36</v>
      </c>
      <c r="E44" s="56" t="s">
        <v>258</v>
      </c>
    </row>
    <row r="45" spans="1:7" s="60" customFormat="1" ht="25.5">
      <c r="A45" s="56" t="s">
        <v>153</v>
      </c>
      <c r="B45" s="94">
        <v>1</v>
      </c>
      <c r="C45" s="43">
        <v>4000</v>
      </c>
      <c r="D45" s="56" t="s">
        <v>145</v>
      </c>
      <c r="E45" s="56" t="s">
        <v>242</v>
      </c>
      <c r="G45" s="60" t="s">
        <v>141</v>
      </c>
    </row>
    <row r="46" spans="1:5" s="86" customFormat="1" ht="12.75">
      <c r="A46" s="56" t="s">
        <v>28</v>
      </c>
      <c r="B46" s="94">
        <v>1</v>
      </c>
      <c r="C46" s="67">
        <v>90</v>
      </c>
      <c r="D46" s="56" t="s">
        <v>36</v>
      </c>
      <c r="E46" s="56"/>
    </row>
    <row r="47" spans="1:5" ht="25.5">
      <c r="A47" s="69" t="s">
        <v>154</v>
      </c>
      <c r="B47" s="94" t="s">
        <v>92</v>
      </c>
      <c r="C47" s="44">
        <v>75</v>
      </c>
      <c r="D47" s="69" t="s">
        <v>226</v>
      </c>
      <c r="E47" s="69" t="s">
        <v>200</v>
      </c>
    </row>
    <row r="48" spans="1:5" ht="25.5">
      <c r="A48" s="69" t="s">
        <v>53</v>
      </c>
      <c r="B48" s="94">
        <v>5</v>
      </c>
      <c r="C48" s="44">
        <v>0</v>
      </c>
      <c r="D48" s="69" t="s">
        <v>54</v>
      </c>
      <c r="E48" s="69" t="s">
        <v>161</v>
      </c>
    </row>
    <row r="49" spans="1:5" s="65" customFormat="1" ht="14.25">
      <c r="A49" s="71" t="s">
        <v>19</v>
      </c>
      <c r="B49" s="64"/>
      <c r="C49" s="64"/>
      <c r="D49" s="70"/>
      <c r="E49" s="70"/>
    </row>
    <row r="50" spans="1:5" ht="51">
      <c r="A50" s="69" t="s">
        <v>20</v>
      </c>
      <c r="B50" s="94">
        <v>1</v>
      </c>
      <c r="C50" s="44">
        <v>3000</v>
      </c>
      <c r="D50" s="69" t="s">
        <v>108</v>
      </c>
      <c r="E50" s="69" t="s">
        <v>172</v>
      </c>
    </row>
    <row r="51" spans="1:5" ht="12.75">
      <c r="A51" s="69" t="s">
        <v>21</v>
      </c>
      <c r="B51" s="94">
        <v>1</v>
      </c>
      <c r="C51" s="44">
        <v>1200</v>
      </c>
      <c r="D51" s="69" t="s">
        <v>186</v>
      </c>
      <c r="E51" s="69"/>
    </row>
    <row r="52" spans="1:5" ht="12.75">
      <c r="A52" s="69" t="s">
        <v>22</v>
      </c>
      <c r="B52" s="94">
        <v>3</v>
      </c>
      <c r="C52" s="44">
        <v>120</v>
      </c>
      <c r="D52" s="69" t="s">
        <v>201</v>
      </c>
      <c r="E52" s="69"/>
    </row>
    <row r="53" spans="1:5" ht="12.75">
      <c r="A53" s="69" t="s">
        <v>55</v>
      </c>
      <c r="B53" s="94">
        <v>1</v>
      </c>
      <c r="C53" s="67">
        <v>130</v>
      </c>
      <c r="D53" s="69" t="s">
        <v>36</v>
      </c>
      <c r="E53" s="69"/>
    </row>
    <row r="54" spans="1:5" ht="51">
      <c r="A54" s="69" t="s">
        <v>159</v>
      </c>
      <c r="B54" s="94">
        <v>3</v>
      </c>
      <c r="C54" s="67">
        <v>480</v>
      </c>
      <c r="D54" s="56" t="s">
        <v>168</v>
      </c>
      <c r="E54" s="69" t="s">
        <v>202</v>
      </c>
    </row>
    <row r="55" spans="1:5" ht="12.75">
      <c r="A55" s="69" t="s">
        <v>113</v>
      </c>
      <c r="B55" s="95">
        <v>27</v>
      </c>
      <c r="C55" s="43">
        <v>0</v>
      </c>
      <c r="D55" s="69"/>
      <c r="E55" s="69" t="s">
        <v>203</v>
      </c>
    </row>
    <row r="56" spans="1:5" ht="12.75">
      <c r="A56" s="69" t="s">
        <v>23</v>
      </c>
      <c r="B56" s="94">
        <v>1</v>
      </c>
      <c r="C56" s="44">
        <v>700</v>
      </c>
      <c r="D56" s="69" t="s">
        <v>36</v>
      </c>
      <c r="E56" s="69" t="s">
        <v>57</v>
      </c>
    </row>
    <row r="57" spans="1:5" ht="12.75">
      <c r="A57" s="69" t="s">
        <v>30</v>
      </c>
      <c r="B57" s="44">
        <v>0</v>
      </c>
      <c r="C57" s="44">
        <v>0</v>
      </c>
      <c r="D57" s="69" t="s">
        <v>107</v>
      </c>
      <c r="E57" s="69" t="s">
        <v>155</v>
      </c>
    </row>
    <row r="58" spans="1:5" s="42" customFormat="1" ht="12.75">
      <c r="A58" s="69" t="s">
        <v>243</v>
      </c>
      <c r="B58" s="44">
        <v>1</v>
      </c>
      <c r="C58" s="44">
        <v>600</v>
      </c>
      <c r="D58" s="69" t="s">
        <v>227</v>
      </c>
      <c r="E58" s="69" t="s">
        <v>57</v>
      </c>
    </row>
    <row r="59" spans="1:5" s="65" customFormat="1" ht="14.25">
      <c r="A59" s="71" t="s">
        <v>60</v>
      </c>
      <c r="B59" s="64"/>
      <c r="C59" s="64"/>
      <c r="D59" s="70"/>
      <c r="E59" s="70" t="s">
        <v>25</v>
      </c>
    </row>
    <row r="60" spans="1:5" ht="12.75">
      <c r="A60" s="69" t="s">
        <v>61</v>
      </c>
      <c r="B60" s="94">
        <v>1</v>
      </c>
      <c r="C60" s="44">
        <v>500</v>
      </c>
      <c r="D60" s="69" t="s">
        <v>156</v>
      </c>
      <c r="E60" s="69" t="s">
        <v>245</v>
      </c>
    </row>
    <row r="61" spans="1:5" ht="12.75">
      <c r="A61" s="69" t="s">
        <v>114</v>
      </c>
      <c r="B61" s="44">
        <v>0</v>
      </c>
      <c r="C61" s="44">
        <v>300</v>
      </c>
      <c r="D61" s="69"/>
      <c r="E61" s="69" t="s">
        <v>244</v>
      </c>
    </row>
    <row r="62" spans="1:5" ht="12.75">
      <c r="A62" s="69" t="s">
        <v>0</v>
      </c>
      <c r="B62" s="44">
        <v>0</v>
      </c>
      <c r="C62" s="44">
        <v>0</v>
      </c>
      <c r="D62" s="69"/>
      <c r="E62" s="69"/>
    </row>
    <row r="63" spans="1:5" ht="12.75">
      <c r="A63" s="69" t="s">
        <v>62</v>
      </c>
      <c r="B63" s="44">
        <v>7</v>
      </c>
      <c r="C63" s="44">
        <v>15</v>
      </c>
      <c r="D63" s="69"/>
      <c r="E63" s="69" t="s">
        <v>247</v>
      </c>
    </row>
    <row r="64" spans="1:5" ht="12.75">
      <c r="A64" s="69" t="s">
        <v>63</v>
      </c>
      <c r="B64" s="44">
        <v>0</v>
      </c>
      <c r="C64" s="44">
        <v>0</v>
      </c>
      <c r="D64" s="69"/>
      <c r="E64" s="69"/>
    </row>
    <row r="65" spans="1:5" ht="38.25">
      <c r="A65" s="69" t="s">
        <v>171</v>
      </c>
      <c r="B65" s="44" t="s">
        <v>160</v>
      </c>
      <c r="C65" s="44">
        <v>0</v>
      </c>
      <c r="D65" s="69" t="s">
        <v>204</v>
      </c>
      <c r="E65" s="69" t="s">
        <v>248</v>
      </c>
    </row>
    <row r="66" spans="1:5" ht="12.75">
      <c r="A66" s="69" t="s">
        <v>64</v>
      </c>
      <c r="B66" s="94">
        <v>1</v>
      </c>
      <c r="C66" s="44">
        <v>1000</v>
      </c>
      <c r="D66" s="69" t="s">
        <v>36</v>
      </c>
      <c r="E66" s="69"/>
    </row>
    <row r="67" spans="1:5" s="57" customFormat="1" ht="12.75">
      <c r="A67" s="56" t="s">
        <v>100</v>
      </c>
      <c r="B67" s="96">
        <v>5</v>
      </c>
      <c r="C67" s="56">
        <v>0</v>
      </c>
      <c r="D67" s="56" t="s">
        <v>158</v>
      </c>
      <c r="E67" s="56" t="s">
        <v>246</v>
      </c>
    </row>
    <row r="68" spans="1:5" ht="12.75">
      <c r="A68" s="69" t="s">
        <v>109</v>
      </c>
      <c r="B68" s="94">
        <v>2</v>
      </c>
      <c r="C68" s="44">
        <v>10</v>
      </c>
      <c r="D68" s="69" t="s">
        <v>162</v>
      </c>
      <c r="E68" s="69"/>
    </row>
    <row r="69" spans="1:5" s="65" customFormat="1" ht="15">
      <c r="A69" s="72" t="s">
        <v>24</v>
      </c>
      <c r="B69" s="66"/>
      <c r="C69" s="66">
        <f>SUM(C4:C68)</f>
        <v>52990</v>
      </c>
      <c r="D69" s="70"/>
      <c r="E69" s="70"/>
    </row>
    <row r="70" ht="38.25">
      <c r="A70" s="57" t="s">
        <v>90</v>
      </c>
    </row>
    <row r="71" ht="38.25">
      <c r="A71" s="57" t="s">
        <v>98</v>
      </c>
    </row>
    <row r="72" ht="25.5">
      <c r="A72" s="57" t="s">
        <v>99</v>
      </c>
    </row>
    <row r="73" ht="51">
      <c r="A73" s="57" t="s">
        <v>97</v>
      </c>
    </row>
  </sheetData>
  <printOptions/>
  <pageMargins left="0.1968503937007874" right="0.1968503937007874" top="0.1968503937007874" bottom="0.984251968503937" header="0.5118110236220472" footer="0.5118110236220472"/>
  <pageSetup fitToHeight="2" fitToWidth="1" horizontalDpi="120" verticalDpi="12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pane xSplit="1" topLeftCell="B1" activePane="topRight" state="frozen"/>
      <selection pane="topLeft" activeCell="A1" sqref="A1"/>
      <selection pane="topRight" activeCell="J12" sqref="J12"/>
    </sheetView>
  </sheetViews>
  <sheetFormatPr defaultColWidth="9.00390625" defaultRowHeight="12.75"/>
  <sheetData>
    <row r="1" s="97" customFormat="1" ht="20.25">
      <c r="A1" s="97" t="s">
        <v>205</v>
      </c>
    </row>
    <row r="2" spans="1:22" s="80" customFormat="1" ht="89.25">
      <c r="A2" s="98" t="s">
        <v>36</v>
      </c>
      <c r="B2" s="99" t="s">
        <v>85</v>
      </c>
      <c r="C2" s="99" t="s">
        <v>115</v>
      </c>
      <c r="D2" s="99" t="s">
        <v>213</v>
      </c>
      <c r="E2" s="99" t="s">
        <v>112</v>
      </c>
      <c r="F2" s="99" t="s">
        <v>6</v>
      </c>
      <c r="G2" s="99" t="s">
        <v>146</v>
      </c>
      <c r="H2" s="99" t="s">
        <v>215</v>
      </c>
      <c r="I2" s="99" t="s">
        <v>219</v>
      </c>
      <c r="J2" s="99" t="s">
        <v>222</v>
      </c>
      <c r="K2" s="100" t="s">
        <v>109</v>
      </c>
      <c r="L2" s="99" t="s">
        <v>225</v>
      </c>
      <c r="M2" s="99" t="s">
        <v>17</v>
      </c>
      <c r="N2" s="99" t="s">
        <v>27</v>
      </c>
      <c r="O2" s="100" t="s">
        <v>152</v>
      </c>
      <c r="P2" s="100" t="s">
        <v>28</v>
      </c>
      <c r="Q2" s="100" t="s">
        <v>53</v>
      </c>
      <c r="R2" s="100" t="s">
        <v>22</v>
      </c>
      <c r="S2" s="100" t="s">
        <v>55</v>
      </c>
      <c r="T2" s="100" t="s">
        <v>159</v>
      </c>
      <c r="U2" s="100" t="s">
        <v>23</v>
      </c>
      <c r="V2" s="100" t="s">
        <v>64</v>
      </c>
    </row>
    <row r="3" spans="1:6" s="80" customFormat="1" ht="76.5">
      <c r="A3" s="101" t="s">
        <v>157</v>
      </c>
      <c r="B3" s="102" t="s">
        <v>75</v>
      </c>
      <c r="C3" s="102" t="s">
        <v>13</v>
      </c>
      <c r="D3" s="102" t="s">
        <v>14</v>
      </c>
      <c r="E3" s="102" t="s">
        <v>124</v>
      </c>
      <c r="F3" s="103" t="s">
        <v>53</v>
      </c>
    </row>
    <row r="4" spans="1:16" s="80" customFormat="1" ht="114.75">
      <c r="A4" s="98" t="s">
        <v>158</v>
      </c>
      <c r="B4" s="99" t="s">
        <v>77</v>
      </c>
      <c r="C4" s="99" t="s">
        <v>143</v>
      </c>
      <c r="D4" s="99" t="s">
        <v>37</v>
      </c>
      <c r="E4" s="99" t="s">
        <v>180</v>
      </c>
      <c r="F4" s="99" t="s">
        <v>8</v>
      </c>
      <c r="G4" s="99" t="s">
        <v>214</v>
      </c>
      <c r="H4" s="99" t="s">
        <v>216</v>
      </c>
      <c r="I4" s="99" t="s">
        <v>150</v>
      </c>
      <c r="J4" s="99" t="s">
        <v>217</v>
      </c>
      <c r="K4" s="99" t="s">
        <v>198</v>
      </c>
      <c r="L4" s="100" t="s">
        <v>154</v>
      </c>
      <c r="M4" s="100" t="s">
        <v>53</v>
      </c>
      <c r="N4" s="100" t="s">
        <v>22</v>
      </c>
      <c r="O4" s="100" t="s">
        <v>61</v>
      </c>
      <c r="P4" s="100" t="s">
        <v>204</v>
      </c>
    </row>
    <row r="5" spans="1:8" s="80" customFormat="1" ht="76.5">
      <c r="A5" s="101" t="s">
        <v>186</v>
      </c>
      <c r="B5" s="102" t="s">
        <v>211</v>
      </c>
      <c r="C5" s="102" t="s">
        <v>40</v>
      </c>
      <c r="D5" s="103" t="s">
        <v>53</v>
      </c>
      <c r="E5" s="103" t="s">
        <v>21</v>
      </c>
      <c r="F5" s="103" t="s">
        <v>22</v>
      </c>
      <c r="G5" s="103" t="s">
        <v>109</v>
      </c>
      <c r="H5" s="102" t="s">
        <v>223</v>
      </c>
    </row>
    <row r="6" spans="1:5" s="80" customFormat="1" ht="76.5">
      <c r="A6" s="98" t="s">
        <v>206</v>
      </c>
      <c r="B6" s="99" t="s">
        <v>211</v>
      </c>
      <c r="C6" s="99" t="s">
        <v>38</v>
      </c>
      <c r="D6" s="100" t="s">
        <v>53</v>
      </c>
      <c r="E6" s="100" t="s">
        <v>20</v>
      </c>
    </row>
    <row r="7" spans="1:9" s="80" customFormat="1" ht="89.25">
      <c r="A7" s="101" t="s">
        <v>207</v>
      </c>
      <c r="B7" s="87" t="s">
        <v>142</v>
      </c>
      <c r="C7" s="102" t="s">
        <v>212</v>
      </c>
      <c r="D7" s="102" t="s">
        <v>219</v>
      </c>
      <c r="E7" s="102" t="s">
        <v>221</v>
      </c>
      <c r="F7" s="102" t="s">
        <v>224</v>
      </c>
      <c r="G7" s="102" t="s">
        <v>198</v>
      </c>
      <c r="H7" s="103" t="s">
        <v>53</v>
      </c>
      <c r="I7" s="103" t="s">
        <v>30</v>
      </c>
    </row>
    <row r="8" spans="1:11" s="80" customFormat="1" ht="76.5">
      <c r="A8" s="98" t="s">
        <v>145</v>
      </c>
      <c r="B8" s="99" t="s">
        <v>85</v>
      </c>
      <c r="C8" s="99" t="s">
        <v>12</v>
      </c>
      <c r="D8" s="99" t="s">
        <v>220</v>
      </c>
      <c r="E8" s="99" t="s">
        <v>46</v>
      </c>
      <c r="F8" s="99" t="s">
        <v>31</v>
      </c>
      <c r="G8" s="99" t="s">
        <v>18</v>
      </c>
      <c r="H8" s="99" t="s">
        <v>117</v>
      </c>
      <c r="I8" s="100" t="s">
        <v>153</v>
      </c>
      <c r="J8" s="100" t="s">
        <v>53</v>
      </c>
      <c r="K8" s="100" t="s">
        <v>61</v>
      </c>
    </row>
    <row r="9" spans="1:6" s="80" customFormat="1" ht="76.5">
      <c r="A9" s="101" t="s">
        <v>208</v>
      </c>
      <c r="B9" s="102" t="s">
        <v>209</v>
      </c>
      <c r="C9" s="102" t="s">
        <v>143</v>
      </c>
      <c r="D9" s="102" t="s">
        <v>89</v>
      </c>
      <c r="E9" s="103" t="s">
        <v>53</v>
      </c>
      <c r="F9" s="103" t="s">
        <v>59</v>
      </c>
    </row>
    <row r="11" spans="1:2" ht="12.75">
      <c r="A11" s="104" t="s">
        <v>7</v>
      </c>
      <c r="B11" t="s">
        <v>228</v>
      </c>
    </row>
    <row r="12" spans="1:2" ht="51">
      <c r="A12" s="105" t="s">
        <v>113</v>
      </c>
      <c r="B12" s="106" t="s">
        <v>229</v>
      </c>
    </row>
    <row r="13" spans="1:2" ht="38.25">
      <c r="A13" s="105" t="s">
        <v>100</v>
      </c>
      <c r="B13" s="106" t="s">
        <v>229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workbookViewId="0" topLeftCell="A52">
      <selection activeCell="A76" sqref="A76"/>
    </sheetView>
  </sheetViews>
  <sheetFormatPr defaultColWidth="9.00390625" defaultRowHeight="12.75"/>
  <cols>
    <col min="1" max="1" width="27.625" style="0" customWidth="1"/>
    <col min="2" max="3" width="6.00390625" style="0" customWidth="1"/>
    <col min="4" max="4" width="6.25390625" style="0" customWidth="1"/>
    <col min="5" max="5" width="5.75390625" style="0" customWidth="1"/>
    <col min="6" max="6" width="7.00390625" style="0" customWidth="1"/>
    <col min="7" max="7" width="7.125" style="0" customWidth="1"/>
    <col min="8" max="8" width="6.75390625" style="0" customWidth="1"/>
    <col min="9" max="9" width="6.00390625" style="0" customWidth="1"/>
    <col min="10" max="10" width="6.75390625" style="0" customWidth="1"/>
    <col min="11" max="11" width="6.875" style="0" customWidth="1"/>
    <col min="12" max="13" width="6.75390625" style="0" customWidth="1"/>
    <col min="14" max="14" width="1.12109375" style="0" customWidth="1"/>
    <col min="15" max="15" width="1.00390625" style="0" customWidth="1"/>
    <col min="16" max="16" width="5.375" style="0" bestFit="1" customWidth="1"/>
    <col min="17" max="17" width="6.875" style="0" customWidth="1"/>
  </cols>
  <sheetData>
    <row r="1" spans="1:18" ht="55.5">
      <c r="A1" s="1" t="s">
        <v>2</v>
      </c>
      <c r="B1" s="2" t="s">
        <v>3</v>
      </c>
      <c r="C1" s="3" t="s">
        <v>130</v>
      </c>
      <c r="D1" s="4" t="s">
        <v>131</v>
      </c>
      <c r="E1" s="3" t="s">
        <v>132</v>
      </c>
      <c r="F1" s="4" t="s">
        <v>133</v>
      </c>
      <c r="G1" s="3"/>
      <c r="H1" s="4" t="s">
        <v>134</v>
      </c>
      <c r="I1" s="3" t="s">
        <v>135</v>
      </c>
      <c r="J1" s="4" t="s">
        <v>136</v>
      </c>
      <c r="K1" s="3" t="s">
        <v>129</v>
      </c>
      <c r="L1" s="4" t="s">
        <v>137</v>
      </c>
      <c r="M1" s="3" t="s">
        <v>138</v>
      </c>
      <c r="N1" s="3"/>
      <c r="O1" s="5"/>
      <c r="P1" s="6" t="s">
        <v>65</v>
      </c>
      <c r="R1" s="7"/>
    </row>
    <row r="2" spans="1:18" ht="12.75">
      <c r="A2" s="8" t="s">
        <v>66</v>
      </c>
      <c r="B2" s="9"/>
      <c r="C2" s="10">
        <f>B76-C65</f>
        <v>-0.49543859649122624</v>
      </c>
      <c r="D2" s="10">
        <f>B75-D65</f>
        <v>1.1696491228070194</v>
      </c>
      <c r="E2" s="10">
        <f>B74-E65</f>
        <v>3.939473684210528</v>
      </c>
      <c r="F2" s="10">
        <f>B75-F65</f>
        <v>-0.8403508771929804</v>
      </c>
      <c r="G2" s="10">
        <f>B74-G65</f>
        <v>-3.350526315789473</v>
      </c>
      <c r="H2" s="10">
        <f>B75-H65</f>
        <v>-0.770350877192981</v>
      </c>
      <c r="I2" s="10">
        <f>B74-I65</f>
        <v>0.44947368421052847</v>
      </c>
      <c r="J2" s="10">
        <f>B75-J65</f>
        <v>-7.470350877192981</v>
      </c>
      <c r="K2" s="10">
        <f>B74-K65</f>
        <v>3.099473684210528</v>
      </c>
      <c r="L2" s="10">
        <f>B74-L65</f>
        <v>0.4394736842105278</v>
      </c>
      <c r="M2" s="10">
        <f>B74-M65</f>
        <v>3.8294736842105275</v>
      </c>
      <c r="N2" s="10"/>
      <c r="O2" s="10"/>
      <c r="P2" s="11">
        <f aca="true" t="shared" si="0" ref="P2:P51">SUM(C2:O2)</f>
        <v>1.687538997430238E-14</v>
      </c>
      <c r="Q2" s="12"/>
      <c r="R2" s="7"/>
    </row>
    <row r="3" spans="1:18" ht="12.75">
      <c r="A3" s="13" t="s">
        <v>111</v>
      </c>
      <c r="B3" s="13">
        <v>1</v>
      </c>
      <c r="C3" s="14"/>
      <c r="D3" s="15"/>
      <c r="E3" s="14"/>
      <c r="F3" s="15"/>
      <c r="G3" s="14"/>
      <c r="H3" s="15"/>
      <c r="I3" s="14"/>
      <c r="J3" s="15">
        <v>4.5</v>
      </c>
      <c r="K3" s="14"/>
      <c r="L3" s="15"/>
      <c r="M3" s="14"/>
      <c r="N3" s="14"/>
      <c r="O3" s="14"/>
      <c r="P3" s="16">
        <f t="shared" si="0"/>
        <v>4.5</v>
      </c>
      <c r="R3" s="7"/>
    </row>
    <row r="4" spans="1:18" ht="12.75">
      <c r="A4" s="13" t="s">
        <v>139</v>
      </c>
      <c r="B4" s="13">
        <v>1</v>
      </c>
      <c r="C4" s="14"/>
      <c r="D4" s="15"/>
      <c r="E4" s="14"/>
      <c r="F4" s="15"/>
      <c r="G4" s="14"/>
      <c r="H4" s="15">
        <v>3.7</v>
      </c>
      <c r="I4" s="14"/>
      <c r="J4" s="15"/>
      <c r="K4" s="14"/>
      <c r="L4" s="15"/>
      <c r="M4" s="14"/>
      <c r="N4" s="14"/>
      <c r="O4" s="14"/>
      <c r="P4" s="16">
        <f t="shared" si="0"/>
        <v>3.7</v>
      </c>
      <c r="R4" s="7"/>
    </row>
    <row r="5" spans="1:18" ht="12.75">
      <c r="A5" s="13" t="s">
        <v>34</v>
      </c>
      <c r="B5" s="13">
        <v>1</v>
      </c>
      <c r="C5" s="14">
        <v>3.2</v>
      </c>
      <c r="D5" s="15"/>
      <c r="E5" s="14"/>
      <c r="F5" s="15"/>
      <c r="G5" s="14"/>
      <c r="H5" s="15"/>
      <c r="I5" s="14"/>
      <c r="J5" s="15"/>
      <c r="K5" s="14"/>
      <c r="L5" s="15"/>
      <c r="M5" s="14"/>
      <c r="N5" s="14"/>
      <c r="O5" s="14"/>
      <c r="P5" s="16">
        <f t="shared" si="0"/>
        <v>3.2</v>
      </c>
      <c r="R5" s="7"/>
    </row>
    <row r="6" spans="1:18" ht="12.75">
      <c r="A6" s="13" t="s">
        <v>77</v>
      </c>
      <c r="B6" s="13">
        <v>1</v>
      </c>
      <c r="C6" s="14"/>
      <c r="D6" s="15">
        <v>1.3</v>
      </c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6">
        <f t="shared" si="0"/>
        <v>1.3</v>
      </c>
      <c r="Q6" s="17"/>
      <c r="R6" s="7"/>
    </row>
    <row r="7" spans="1:18" ht="12.75">
      <c r="A7" s="13" t="s">
        <v>78</v>
      </c>
      <c r="B7" s="13">
        <v>1</v>
      </c>
      <c r="C7" s="14"/>
      <c r="D7" s="15"/>
      <c r="E7" s="14"/>
      <c r="F7" s="15"/>
      <c r="G7" s="14"/>
      <c r="H7" s="15"/>
      <c r="I7" s="14"/>
      <c r="J7" s="15"/>
      <c r="K7" s="14">
        <v>0.9</v>
      </c>
      <c r="L7" s="15"/>
      <c r="M7" s="14"/>
      <c r="N7" s="14"/>
      <c r="O7" s="14"/>
      <c r="P7" s="16">
        <f t="shared" si="0"/>
        <v>0.9</v>
      </c>
      <c r="Q7" s="17"/>
      <c r="R7" s="7"/>
    </row>
    <row r="8" spans="1:18" ht="12.75">
      <c r="A8" s="13" t="s">
        <v>35</v>
      </c>
      <c r="B8" s="13">
        <v>1</v>
      </c>
      <c r="C8" s="14"/>
      <c r="D8" s="15"/>
      <c r="E8" s="14"/>
      <c r="F8" s="15"/>
      <c r="G8" s="14">
        <v>1.6</v>
      </c>
      <c r="H8" s="15"/>
      <c r="I8" s="14"/>
      <c r="J8" s="15"/>
      <c r="K8" s="14"/>
      <c r="L8" s="15"/>
      <c r="M8" s="14"/>
      <c r="N8" s="14"/>
      <c r="O8" s="14"/>
      <c r="P8" s="16">
        <f t="shared" si="0"/>
        <v>1.6</v>
      </c>
      <c r="R8" s="7"/>
    </row>
    <row r="9" spans="1:18" ht="12.75">
      <c r="A9" s="44" t="s">
        <v>121</v>
      </c>
      <c r="B9" s="13">
        <v>1</v>
      </c>
      <c r="C9" s="14"/>
      <c r="D9" s="15"/>
      <c r="E9" s="14"/>
      <c r="F9" s="15">
        <v>0.65</v>
      </c>
      <c r="G9" s="14"/>
      <c r="H9" s="15"/>
      <c r="I9" s="14"/>
      <c r="J9" s="15">
        <v>0.65</v>
      </c>
      <c r="K9" s="14"/>
      <c r="L9" s="15"/>
      <c r="M9" s="18"/>
      <c r="N9" s="18"/>
      <c r="O9" s="18"/>
      <c r="P9" s="16">
        <f t="shared" si="0"/>
        <v>1.3</v>
      </c>
      <c r="R9" s="7"/>
    </row>
    <row r="10" spans="1:18" ht="12.75">
      <c r="A10" s="44" t="s">
        <v>121</v>
      </c>
      <c r="B10" s="13">
        <v>1</v>
      </c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4"/>
      <c r="O10" s="14"/>
      <c r="P10" s="16">
        <f t="shared" si="0"/>
        <v>0</v>
      </c>
      <c r="R10" s="7"/>
    </row>
    <row r="11" spans="1:18" ht="27" customHeight="1">
      <c r="A11" s="13" t="s">
        <v>104</v>
      </c>
      <c r="B11" s="13" t="s">
        <v>103</v>
      </c>
      <c r="C11" s="14"/>
      <c r="D11" s="15">
        <v>1.5</v>
      </c>
      <c r="E11" s="14"/>
      <c r="F11" s="15"/>
      <c r="G11" s="14">
        <v>1.5</v>
      </c>
      <c r="H11" s="15"/>
      <c r="I11" s="14">
        <v>1.5</v>
      </c>
      <c r="J11" s="15"/>
      <c r="K11" s="14">
        <v>1.5</v>
      </c>
      <c r="L11" s="15">
        <v>1.5</v>
      </c>
      <c r="M11" s="14">
        <v>1.5</v>
      </c>
      <c r="N11" s="14"/>
      <c r="O11" s="14"/>
      <c r="P11" s="16">
        <f t="shared" si="0"/>
        <v>9</v>
      </c>
      <c r="Q11" s="61" t="s">
        <v>105</v>
      </c>
      <c r="R11" s="7"/>
    </row>
    <row r="12" spans="1:18" ht="12.75">
      <c r="A12" s="13" t="s">
        <v>37</v>
      </c>
      <c r="B12" s="13">
        <v>1</v>
      </c>
      <c r="C12" s="14"/>
      <c r="D12" s="15"/>
      <c r="E12" s="14">
        <v>0.1</v>
      </c>
      <c r="F12" s="15"/>
      <c r="G12" s="14"/>
      <c r="H12" s="15"/>
      <c r="I12" s="14"/>
      <c r="J12" s="15"/>
      <c r="K12" s="14"/>
      <c r="L12" s="15"/>
      <c r="M12" s="14"/>
      <c r="N12" s="14"/>
      <c r="O12" s="14"/>
      <c r="P12" s="16">
        <f t="shared" si="0"/>
        <v>0.1</v>
      </c>
      <c r="R12" s="7"/>
    </row>
    <row r="13" spans="1:18" ht="12.75">
      <c r="A13" s="13" t="s">
        <v>38</v>
      </c>
      <c r="B13" s="13">
        <v>1</v>
      </c>
      <c r="C13" s="14"/>
      <c r="D13" s="15"/>
      <c r="E13" s="14">
        <v>0.35</v>
      </c>
      <c r="F13" s="15"/>
      <c r="G13" s="14"/>
      <c r="H13" s="15"/>
      <c r="I13" s="14"/>
      <c r="J13" s="15"/>
      <c r="K13" s="14"/>
      <c r="L13" s="15"/>
      <c r="M13" s="14"/>
      <c r="N13" s="14"/>
      <c r="O13" s="14"/>
      <c r="P13" s="16">
        <f t="shared" si="0"/>
        <v>0.35</v>
      </c>
      <c r="R13" s="7"/>
    </row>
    <row r="14" spans="1:18" ht="12.75">
      <c r="A14" s="13" t="s">
        <v>6</v>
      </c>
      <c r="B14" s="13">
        <v>1</v>
      </c>
      <c r="C14" s="14"/>
      <c r="D14" s="15"/>
      <c r="E14" s="14"/>
      <c r="F14" s="15"/>
      <c r="G14" s="14">
        <v>0.1</v>
      </c>
      <c r="H14" s="15"/>
      <c r="I14" s="14"/>
      <c r="J14" s="15"/>
      <c r="K14" s="14"/>
      <c r="L14" s="15"/>
      <c r="M14" s="14"/>
      <c r="N14" s="14"/>
      <c r="O14" s="14"/>
      <c r="P14" s="16">
        <f t="shared" si="0"/>
        <v>0.1</v>
      </c>
      <c r="R14" s="7"/>
    </row>
    <row r="15" spans="1:18" ht="12.75">
      <c r="A15" s="13" t="s">
        <v>7</v>
      </c>
      <c r="B15" s="13">
        <v>1</v>
      </c>
      <c r="C15" s="14"/>
      <c r="D15" s="15"/>
      <c r="E15" s="14"/>
      <c r="F15" s="15"/>
      <c r="G15" s="14">
        <v>0.05</v>
      </c>
      <c r="H15" s="15"/>
      <c r="I15" s="14"/>
      <c r="J15" s="15"/>
      <c r="K15" s="14"/>
      <c r="L15" s="15"/>
      <c r="M15" s="14"/>
      <c r="N15" s="14"/>
      <c r="O15" s="14"/>
      <c r="P15" s="16">
        <f t="shared" si="0"/>
        <v>0.05</v>
      </c>
      <c r="R15" s="7"/>
    </row>
    <row r="16" spans="1:18" ht="12.75">
      <c r="A16" s="13" t="s">
        <v>8</v>
      </c>
      <c r="B16" s="13">
        <v>1</v>
      </c>
      <c r="C16" s="14"/>
      <c r="D16" s="15"/>
      <c r="E16" s="14"/>
      <c r="F16" s="15"/>
      <c r="G16" s="14"/>
      <c r="H16" s="15"/>
      <c r="I16" s="14"/>
      <c r="J16" s="15"/>
      <c r="K16" s="14">
        <v>0.03</v>
      </c>
      <c r="L16" s="15"/>
      <c r="M16" s="14"/>
      <c r="N16" s="14"/>
      <c r="O16" s="14"/>
      <c r="P16" s="16">
        <f t="shared" si="0"/>
        <v>0.03</v>
      </c>
      <c r="R16" s="7"/>
    </row>
    <row r="17" spans="1:18" ht="12.75">
      <c r="A17" s="13" t="s">
        <v>39</v>
      </c>
      <c r="B17" s="13">
        <v>1</v>
      </c>
      <c r="C17" s="14"/>
      <c r="D17" s="15"/>
      <c r="E17" s="14"/>
      <c r="F17" s="15"/>
      <c r="G17" s="14"/>
      <c r="H17" s="15">
        <v>0.05</v>
      </c>
      <c r="I17" s="14"/>
      <c r="J17" s="15"/>
      <c r="K17" s="14"/>
      <c r="L17" s="15"/>
      <c r="M17" s="14"/>
      <c r="N17" s="14"/>
      <c r="O17" s="14"/>
      <c r="P17" s="16">
        <f t="shared" si="0"/>
        <v>0.05</v>
      </c>
      <c r="R17" s="7"/>
    </row>
    <row r="18" spans="1:18" ht="12.75">
      <c r="A18" s="13" t="s">
        <v>9</v>
      </c>
      <c r="B18" s="13">
        <v>1</v>
      </c>
      <c r="C18" s="14"/>
      <c r="D18" s="15"/>
      <c r="E18" s="14"/>
      <c r="F18" s="15"/>
      <c r="G18" s="14"/>
      <c r="H18" s="15"/>
      <c r="I18" s="14"/>
      <c r="J18" s="15">
        <v>0.35</v>
      </c>
      <c r="K18" s="14"/>
      <c r="L18" s="15"/>
      <c r="M18" s="19"/>
      <c r="N18" s="19"/>
      <c r="O18" s="19"/>
      <c r="P18" s="16">
        <f t="shared" si="0"/>
        <v>0.35</v>
      </c>
      <c r="Q18" s="20"/>
      <c r="R18" s="7"/>
    </row>
    <row r="19" spans="1:18" ht="12.75">
      <c r="A19" s="13" t="s">
        <v>11</v>
      </c>
      <c r="B19" s="13" t="s">
        <v>88</v>
      </c>
      <c r="C19" s="14"/>
      <c r="D19" s="15"/>
      <c r="E19" s="14"/>
      <c r="F19" s="15"/>
      <c r="G19" s="14"/>
      <c r="H19" s="15">
        <v>0.9</v>
      </c>
      <c r="I19" s="14"/>
      <c r="J19" s="15">
        <v>0.9</v>
      </c>
      <c r="K19" s="14"/>
      <c r="L19" s="15"/>
      <c r="M19" s="18"/>
      <c r="N19" s="18"/>
      <c r="O19" s="18"/>
      <c r="P19" s="16">
        <f t="shared" si="0"/>
        <v>1.8</v>
      </c>
      <c r="Q19" s="17" t="s">
        <v>106</v>
      </c>
      <c r="R19" s="7"/>
    </row>
    <row r="20" spans="1:18" ht="12.75">
      <c r="A20" s="13" t="s">
        <v>13</v>
      </c>
      <c r="B20" s="13">
        <v>1</v>
      </c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41"/>
      <c r="N20" s="41"/>
      <c r="O20" s="41"/>
      <c r="P20" s="16">
        <f t="shared" si="0"/>
        <v>0</v>
      </c>
      <c r="R20" s="7"/>
    </row>
    <row r="21" spans="1:18" ht="12.75">
      <c r="A21" s="13" t="s">
        <v>14</v>
      </c>
      <c r="B21" s="13">
        <v>1</v>
      </c>
      <c r="C21" s="14"/>
      <c r="D21" s="15"/>
      <c r="E21" s="14"/>
      <c r="F21" s="15">
        <v>0.03</v>
      </c>
      <c r="G21" s="14"/>
      <c r="H21" s="15"/>
      <c r="I21" s="14"/>
      <c r="J21" s="15"/>
      <c r="K21" s="14"/>
      <c r="L21" s="15"/>
      <c r="M21" s="41"/>
      <c r="N21" s="41"/>
      <c r="O21" s="41"/>
      <c r="P21" s="16">
        <f t="shared" si="0"/>
        <v>0.03</v>
      </c>
      <c r="R21" s="7"/>
    </row>
    <row r="22" spans="1:18" ht="12.75">
      <c r="A22" s="13" t="s">
        <v>41</v>
      </c>
      <c r="B22" s="13">
        <v>1</v>
      </c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41"/>
      <c r="N22" s="41"/>
      <c r="O22" s="41"/>
      <c r="P22" s="16">
        <f t="shared" si="0"/>
        <v>0</v>
      </c>
      <c r="R22" s="7"/>
    </row>
    <row r="23" spans="1:18" ht="12.75">
      <c r="A23" s="13" t="s">
        <v>42</v>
      </c>
      <c r="B23" s="13">
        <v>1</v>
      </c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41"/>
      <c r="N23" s="41"/>
      <c r="O23" s="41"/>
      <c r="P23" s="16">
        <f t="shared" si="0"/>
        <v>0</v>
      </c>
      <c r="R23" s="7"/>
    </row>
    <row r="24" spans="1:18" ht="15">
      <c r="A24" s="13" t="s">
        <v>43</v>
      </c>
      <c r="B24" s="13">
        <v>1</v>
      </c>
      <c r="C24" s="14"/>
      <c r="D24" s="15">
        <v>0.05</v>
      </c>
      <c r="E24" s="14"/>
      <c r="F24" s="15"/>
      <c r="G24" s="14"/>
      <c r="H24" s="15"/>
      <c r="I24" s="14"/>
      <c r="J24" s="15"/>
      <c r="K24" s="14"/>
      <c r="L24" s="15"/>
      <c r="M24" s="14"/>
      <c r="N24" s="14"/>
      <c r="O24" s="14"/>
      <c r="P24" s="16">
        <f t="shared" si="0"/>
        <v>0.05</v>
      </c>
      <c r="R24" s="24"/>
    </row>
    <row r="25" spans="1:18" ht="14.25" customHeight="1">
      <c r="A25" s="45" t="s">
        <v>67</v>
      </c>
      <c r="B25" s="45"/>
      <c r="C25" s="46" t="s">
        <v>120</v>
      </c>
      <c r="D25" s="46" t="s">
        <v>107</v>
      </c>
      <c r="E25" s="46" t="s">
        <v>79</v>
      </c>
      <c r="F25" s="46" t="s">
        <v>126</v>
      </c>
      <c r="G25" s="46"/>
      <c r="H25" s="46" t="s">
        <v>76</v>
      </c>
      <c r="I25" s="46" t="s">
        <v>108</v>
      </c>
      <c r="J25" s="46" t="s">
        <v>82</v>
      </c>
      <c r="K25" s="46" t="s">
        <v>119</v>
      </c>
      <c r="L25" s="46" t="s">
        <v>118</v>
      </c>
      <c r="M25" s="46" t="s">
        <v>125</v>
      </c>
      <c r="N25" s="47"/>
      <c r="O25" s="47"/>
      <c r="P25" s="16"/>
      <c r="Q25" s="21"/>
      <c r="R25" s="23"/>
    </row>
    <row r="26" spans="1:18" ht="12.75">
      <c r="A26" s="13" t="s">
        <v>44</v>
      </c>
      <c r="B26" s="13">
        <v>2</v>
      </c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4"/>
      <c r="O26" s="14"/>
      <c r="P26" s="16">
        <f t="shared" si="0"/>
        <v>0</v>
      </c>
      <c r="R26" s="7"/>
    </row>
    <row r="27" spans="1:18" ht="15.75" customHeight="1">
      <c r="A27" s="13" t="s">
        <v>45</v>
      </c>
      <c r="B27" s="13">
        <v>0</v>
      </c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4"/>
      <c r="O27" s="14"/>
      <c r="P27" s="16">
        <f t="shared" si="0"/>
        <v>0</v>
      </c>
      <c r="R27" s="7"/>
    </row>
    <row r="28" spans="1:18" ht="12.75">
      <c r="A28" s="13" t="s">
        <v>46</v>
      </c>
      <c r="B28" s="13" t="s">
        <v>92</v>
      </c>
      <c r="C28" s="14"/>
      <c r="D28" s="15"/>
      <c r="E28" s="14"/>
      <c r="F28" s="15"/>
      <c r="G28" s="14"/>
      <c r="H28" s="15"/>
      <c r="I28" s="14"/>
      <c r="J28" s="15"/>
      <c r="K28" s="14">
        <v>0.3</v>
      </c>
      <c r="L28" s="15"/>
      <c r="M28" s="14"/>
      <c r="N28" s="14"/>
      <c r="O28" s="14"/>
      <c r="P28" s="16">
        <f t="shared" si="0"/>
        <v>0.3</v>
      </c>
      <c r="R28" s="7"/>
    </row>
    <row r="29" spans="1:18" ht="12.75">
      <c r="A29" s="13" t="s">
        <v>26</v>
      </c>
      <c r="B29" s="13" t="s">
        <v>84</v>
      </c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4"/>
      <c r="O29" s="14"/>
      <c r="P29" s="16">
        <f t="shared" si="0"/>
        <v>0</v>
      </c>
      <c r="R29" s="7"/>
    </row>
    <row r="30" spans="1:18" ht="12.75">
      <c r="A30" s="13" t="s">
        <v>47</v>
      </c>
      <c r="B30" s="13"/>
      <c r="C30" s="14"/>
      <c r="D30" s="15"/>
      <c r="E30" s="14"/>
      <c r="F30" s="15"/>
      <c r="G30" s="14">
        <v>1</v>
      </c>
      <c r="H30" s="15"/>
      <c r="I30" s="14">
        <v>1</v>
      </c>
      <c r="J30" s="15"/>
      <c r="K30" s="14"/>
      <c r="L30" s="15"/>
      <c r="M30" s="14"/>
      <c r="N30" s="14"/>
      <c r="O30" s="14"/>
      <c r="P30" s="16">
        <f t="shared" si="0"/>
        <v>2</v>
      </c>
      <c r="R30" s="7"/>
    </row>
    <row r="31" spans="1:18" ht="12.75">
      <c r="A31" s="13" t="s">
        <v>16</v>
      </c>
      <c r="B31" s="13">
        <v>6</v>
      </c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4"/>
      <c r="O31" s="14"/>
      <c r="P31" s="16">
        <f t="shared" si="0"/>
        <v>0</v>
      </c>
      <c r="R31" s="7"/>
    </row>
    <row r="32" spans="1:18" ht="12.75">
      <c r="A32" s="13" t="s">
        <v>48</v>
      </c>
      <c r="B32" s="13">
        <v>5</v>
      </c>
      <c r="C32" s="14">
        <v>0.09</v>
      </c>
      <c r="D32" s="14"/>
      <c r="E32" s="14">
        <v>0.09</v>
      </c>
      <c r="F32" s="14"/>
      <c r="G32" s="14"/>
      <c r="H32" s="14">
        <v>0.09</v>
      </c>
      <c r="I32" s="14"/>
      <c r="J32" s="14">
        <v>0.09</v>
      </c>
      <c r="K32" s="14"/>
      <c r="L32" s="14">
        <v>0.09</v>
      </c>
      <c r="M32" s="14"/>
      <c r="N32" s="14"/>
      <c r="O32" s="14"/>
      <c r="P32" s="16">
        <f t="shared" si="0"/>
        <v>0.44999999999999996</v>
      </c>
      <c r="R32" s="7"/>
    </row>
    <row r="33" spans="1:18" ht="12.75">
      <c r="A33" s="13" t="s">
        <v>31</v>
      </c>
      <c r="B33" s="13">
        <v>1</v>
      </c>
      <c r="C33" s="14"/>
      <c r="D33" s="15"/>
      <c r="E33" s="14"/>
      <c r="F33" s="15"/>
      <c r="G33" s="14"/>
      <c r="H33" s="15"/>
      <c r="I33" s="14"/>
      <c r="J33" s="15"/>
      <c r="K33" s="14">
        <v>0.2</v>
      </c>
      <c r="L33" s="15"/>
      <c r="M33" s="14"/>
      <c r="N33" s="14"/>
      <c r="O33" s="14"/>
      <c r="P33" s="16">
        <f t="shared" si="0"/>
        <v>0.2</v>
      </c>
      <c r="R33" s="7"/>
    </row>
    <row r="34" spans="1:18" ht="12.75">
      <c r="A34" s="13" t="s">
        <v>17</v>
      </c>
      <c r="B34" s="13">
        <v>9</v>
      </c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>
        <v>0.7</v>
      </c>
      <c r="N34" s="14"/>
      <c r="O34" s="14"/>
      <c r="P34" s="16">
        <f t="shared" si="0"/>
        <v>0.7</v>
      </c>
      <c r="R34" s="7"/>
    </row>
    <row r="35" spans="1:18" ht="13.5" customHeight="1">
      <c r="A35" s="13" t="s">
        <v>93</v>
      </c>
      <c r="B35" s="13">
        <v>1</v>
      </c>
      <c r="C35" s="14"/>
      <c r="D35" s="15"/>
      <c r="E35" s="14">
        <v>0.45</v>
      </c>
      <c r="F35" s="15"/>
      <c r="G35" s="14"/>
      <c r="H35" s="15"/>
      <c r="I35" s="14"/>
      <c r="J35" s="15"/>
      <c r="K35" s="14"/>
      <c r="L35" s="15"/>
      <c r="M35" s="14"/>
      <c r="N35" s="14"/>
      <c r="O35" s="14"/>
      <c r="P35" s="16">
        <f t="shared" si="0"/>
        <v>0.45</v>
      </c>
      <c r="R35" s="7"/>
    </row>
    <row r="36" spans="1:18" ht="12.75">
      <c r="A36" s="13" t="s">
        <v>18</v>
      </c>
      <c r="B36" s="13">
        <v>1</v>
      </c>
      <c r="C36" s="14"/>
      <c r="D36" s="15"/>
      <c r="E36" s="14"/>
      <c r="F36" s="15"/>
      <c r="G36" s="14">
        <v>0.55</v>
      </c>
      <c r="H36" s="15"/>
      <c r="I36" s="14"/>
      <c r="J36" s="15"/>
      <c r="K36" s="14"/>
      <c r="L36" s="15"/>
      <c r="M36" s="14"/>
      <c r="N36" s="14"/>
      <c r="O36" s="14"/>
      <c r="P36" s="16">
        <f t="shared" si="0"/>
        <v>0.55</v>
      </c>
      <c r="R36" s="7"/>
    </row>
    <row r="37" spans="1:18" ht="12.75">
      <c r="A37" s="13" t="s">
        <v>94</v>
      </c>
      <c r="B37" s="13">
        <v>1</v>
      </c>
      <c r="C37" s="14">
        <v>0.5</v>
      </c>
      <c r="D37" s="15"/>
      <c r="E37" s="14"/>
      <c r="F37" s="15"/>
      <c r="G37" s="14"/>
      <c r="H37" s="15"/>
      <c r="I37" s="14"/>
      <c r="J37" s="15"/>
      <c r="K37" s="14"/>
      <c r="L37" s="15"/>
      <c r="M37" s="14"/>
      <c r="N37" s="14"/>
      <c r="O37" s="14"/>
      <c r="P37" s="16">
        <f t="shared" si="0"/>
        <v>0.5</v>
      </c>
      <c r="R37" s="7"/>
    </row>
    <row r="38" spans="1:18" ht="12.75">
      <c r="A38" s="13" t="s">
        <v>49</v>
      </c>
      <c r="B38" s="13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4"/>
      <c r="O38" s="14"/>
      <c r="P38" s="16">
        <f t="shared" si="0"/>
        <v>0</v>
      </c>
      <c r="R38" s="7"/>
    </row>
    <row r="39" spans="1:18" ht="12.75">
      <c r="A39" s="13" t="s">
        <v>80</v>
      </c>
      <c r="B39" s="13"/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4"/>
      <c r="O39" s="14"/>
      <c r="P39" s="16">
        <f t="shared" si="0"/>
        <v>0</v>
      </c>
      <c r="R39" s="7"/>
    </row>
    <row r="40" spans="1:18" ht="12.75">
      <c r="A40" s="13" t="s">
        <v>122</v>
      </c>
      <c r="B40" s="13">
        <v>1</v>
      </c>
      <c r="C40" s="14"/>
      <c r="D40" s="15"/>
      <c r="E40" s="14"/>
      <c r="F40" s="15">
        <v>4</v>
      </c>
      <c r="G40" s="14"/>
      <c r="H40" s="15"/>
      <c r="I40" s="14"/>
      <c r="J40" s="15"/>
      <c r="K40" s="14"/>
      <c r="L40" s="15"/>
      <c r="M40" s="14"/>
      <c r="N40" s="14"/>
      <c r="O40" s="14"/>
      <c r="P40" s="16">
        <f t="shared" si="0"/>
        <v>4</v>
      </c>
      <c r="R40" s="7"/>
    </row>
    <row r="41" spans="1:18" ht="15.75" customHeight="1">
      <c r="A41" s="13" t="s">
        <v>128</v>
      </c>
      <c r="B41" s="13">
        <v>1</v>
      </c>
      <c r="C41" s="14"/>
      <c r="D41" s="15"/>
      <c r="E41" s="14"/>
      <c r="F41" s="15"/>
      <c r="G41" s="14">
        <v>4.5</v>
      </c>
      <c r="H41" s="15"/>
      <c r="I41" s="14"/>
      <c r="J41" s="15"/>
      <c r="K41" s="14"/>
      <c r="L41" s="15"/>
      <c r="M41" s="14"/>
      <c r="N41" s="14"/>
      <c r="O41" s="14"/>
      <c r="P41" s="16">
        <f t="shared" si="0"/>
        <v>4.5</v>
      </c>
      <c r="R41" s="7"/>
    </row>
    <row r="42" spans="1:18" ht="12.75">
      <c r="A42" s="13" t="s">
        <v>127</v>
      </c>
      <c r="B42" s="13">
        <v>1</v>
      </c>
      <c r="C42" s="14"/>
      <c r="D42" s="15"/>
      <c r="E42" s="14"/>
      <c r="F42" s="15"/>
      <c r="G42" s="14"/>
      <c r="H42" s="15"/>
      <c r="I42" s="14"/>
      <c r="J42" s="15"/>
      <c r="K42" s="14"/>
      <c r="L42" s="15">
        <v>4</v>
      </c>
      <c r="M42" s="14"/>
      <c r="N42" s="14"/>
      <c r="O42" s="14"/>
      <c r="P42" s="16">
        <f t="shared" si="0"/>
        <v>4</v>
      </c>
      <c r="R42" s="7"/>
    </row>
    <row r="43" spans="1:18" ht="12.75">
      <c r="A43" s="13" t="s">
        <v>81</v>
      </c>
      <c r="B43" s="13">
        <v>1</v>
      </c>
      <c r="C43" s="14"/>
      <c r="D43" s="15"/>
      <c r="E43" s="14"/>
      <c r="F43" s="15"/>
      <c r="G43" s="14"/>
      <c r="H43" s="15"/>
      <c r="I43" s="14"/>
      <c r="J43" s="15">
        <v>4</v>
      </c>
      <c r="K43" s="14"/>
      <c r="L43" s="15"/>
      <c r="M43" s="14"/>
      <c r="N43" s="14"/>
      <c r="O43" s="14"/>
      <c r="P43" s="16">
        <f t="shared" si="0"/>
        <v>4</v>
      </c>
      <c r="R43" s="7"/>
    </row>
    <row r="44" spans="1:18" ht="12.75" customHeight="1">
      <c r="A44" s="13" t="s">
        <v>28</v>
      </c>
      <c r="B44" s="13">
        <v>1</v>
      </c>
      <c r="C44" s="14"/>
      <c r="D44" s="15"/>
      <c r="E44" s="14"/>
      <c r="F44" s="15"/>
      <c r="G44" s="14"/>
      <c r="H44" s="15"/>
      <c r="I44" s="14"/>
      <c r="J44" s="15"/>
      <c r="K44" s="14"/>
      <c r="L44" s="15"/>
      <c r="M44" s="14"/>
      <c r="N44" s="14"/>
      <c r="O44" s="14"/>
      <c r="P44" s="16">
        <f t="shared" si="0"/>
        <v>0</v>
      </c>
      <c r="R44" s="7"/>
    </row>
    <row r="45" spans="1:18" ht="14.25" customHeight="1">
      <c r="A45" s="13" t="s">
        <v>50</v>
      </c>
      <c r="B45" s="13">
        <v>1</v>
      </c>
      <c r="C45" s="14"/>
      <c r="D45" s="15"/>
      <c r="E45" s="14"/>
      <c r="F45" s="15"/>
      <c r="G45" s="14"/>
      <c r="H45" s="15"/>
      <c r="I45" s="14"/>
      <c r="J45" s="15"/>
      <c r="K45" s="14"/>
      <c r="L45" s="15"/>
      <c r="M45" s="14"/>
      <c r="N45" s="14"/>
      <c r="O45" s="14"/>
      <c r="P45" s="16">
        <f t="shared" si="0"/>
        <v>0</v>
      </c>
      <c r="R45" s="7"/>
    </row>
    <row r="46" spans="1:18" ht="13.5" customHeight="1">
      <c r="A46" s="13" t="s">
        <v>33</v>
      </c>
      <c r="B46" s="13" t="s">
        <v>51</v>
      </c>
      <c r="C46" s="14"/>
      <c r="D46" s="15"/>
      <c r="E46" s="14"/>
      <c r="F46" s="15"/>
      <c r="G46" s="14"/>
      <c r="H46" s="15">
        <v>0.05</v>
      </c>
      <c r="I46" s="14"/>
      <c r="J46" s="15"/>
      <c r="K46" s="14"/>
      <c r="L46" s="15"/>
      <c r="M46" s="14"/>
      <c r="N46" s="14"/>
      <c r="O46" s="14"/>
      <c r="P46" s="16">
        <f t="shared" si="0"/>
        <v>0.05</v>
      </c>
      <c r="R46" s="7"/>
    </row>
    <row r="47" spans="1:18" ht="12.75">
      <c r="A47" s="13" t="s">
        <v>52</v>
      </c>
      <c r="B47" s="13"/>
      <c r="C47" s="14"/>
      <c r="D47" s="15"/>
      <c r="E47" s="14"/>
      <c r="F47" s="15"/>
      <c r="G47" s="14"/>
      <c r="H47" s="15"/>
      <c r="I47" s="14"/>
      <c r="J47" s="15"/>
      <c r="K47" s="14"/>
      <c r="L47" s="15"/>
      <c r="M47" s="14"/>
      <c r="N47" s="14"/>
      <c r="O47" s="14"/>
      <c r="P47" s="16">
        <f t="shared" si="0"/>
        <v>0</v>
      </c>
      <c r="R47" s="7"/>
    </row>
    <row r="48" spans="1:18" ht="12.75">
      <c r="A48" s="13" t="s">
        <v>10</v>
      </c>
      <c r="B48" s="13">
        <v>2</v>
      </c>
      <c r="C48" s="14"/>
      <c r="D48" s="15"/>
      <c r="E48" s="14"/>
      <c r="F48" s="15"/>
      <c r="G48" s="14">
        <v>0.03</v>
      </c>
      <c r="H48" s="15"/>
      <c r="I48" s="14">
        <v>0.03</v>
      </c>
      <c r="J48" s="15"/>
      <c r="K48" s="14"/>
      <c r="L48" s="15"/>
      <c r="M48" s="14"/>
      <c r="N48" s="14"/>
      <c r="O48" s="14"/>
      <c r="P48" s="16">
        <f t="shared" si="0"/>
        <v>0.06</v>
      </c>
      <c r="R48" s="7"/>
    </row>
    <row r="49" spans="1:18" ht="12.75">
      <c r="A49" s="13" t="s">
        <v>83</v>
      </c>
      <c r="B49" s="13"/>
      <c r="C49" s="14"/>
      <c r="D49" s="15"/>
      <c r="E49" s="14"/>
      <c r="F49" s="15"/>
      <c r="G49" s="14"/>
      <c r="H49" s="15"/>
      <c r="I49" s="14"/>
      <c r="J49" s="15"/>
      <c r="K49" s="14"/>
      <c r="L49" s="15"/>
      <c r="M49" s="14"/>
      <c r="N49" s="14"/>
      <c r="O49" s="14"/>
      <c r="P49" s="16">
        <f t="shared" si="0"/>
        <v>0</v>
      </c>
      <c r="R49" s="7"/>
    </row>
    <row r="50" spans="1:18" ht="15">
      <c r="A50" s="13" t="s">
        <v>32</v>
      </c>
      <c r="B50" s="13"/>
      <c r="C50" s="14"/>
      <c r="D50" s="15"/>
      <c r="E50" s="14"/>
      <c r="F50" s="15"/>
      <c r="G50" s="14"/>
      <c r="H50" s="15"/>
      <c r="I50" s="14"/>
      <c r="J50" s="15"/>
      <c r="K50" s="14"/>
      <c r="L50" s="15"/>
      <c r="M50" s="22"/>
      <c r="N50" s="22"/>
      <c r="O50" s="22"/>
      <c r="P50" s="16">
        <f t="shared" si="0"/>
        <v>0</v>
      </c>
      <c r="Q50" s="21"/>
      <c r="R50" s="7"/>
    </row>
    <row r="51" spans="1:18" ht="15">
      <c r="A51" s="13" t="s">
        <v>110</v>
      </c>
      <c r="B51" s="13"/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22"/>
      <c r="N51" s="22"/>
      <c r="O51" s="22"/>
      <c r="P51" s="16">
        <f t="shared" si="0"/>
        <v>0</v>
      </c>
      <c r="Q51" s="21"/>
      <c r="R51" s="7"/>
    </row>
    <row r="52" spans="1:18" ht="15">
      <c r="A52" s="45" t="s">
        <v>19</v>
      </c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7"/>
      <c r="P52" s="16">
        <f aca="true" t="shared" si="1" ref="P52:P64">SUM(C52:O52)</f>
        <v>0</v>
      </c>
      <c r="Q52" s="21"/>
      <c r="R52" s="23"/>
    </row>
    <row r="53" spans="1:18" ht="15">
      <c r="A53" s="13" t="s">
        <v>20</v>
      </c>
      <c r="B53" s="13">
        <v>1</v>
      </c>
      <c r="C53" s="14"/>
      <c r="D53" s="15"/>
      <c r="E53" s="14"/>
      <c r="F53" s="15"/>
      <c r="G53" s="14"/>
      <c r="H53" s="15"/>
      <c r="I53" s="14">
        <v>3</v>
      </c>
      <c r="J53" s="15"/>
      <c r="K53" s="14"/>
      <c r="L53" s="15"/>
      <c r="M53" s="41"/>
      <c r="N53" s="41"/>
      <c r="O53" s="41"/>
      <c r="P53" s="16">
        <f t="shared" si="1"/>
        <v>3</v>
      </c>
      <c r="Q53" s="24"/>
      <c r="R53" s="7"/>
    </row>
    <row r="54" spans="1:18" ht="15">
      <c r="A54" s="13" t="s">
        <v>21</v>
      </c>
      <c r="B54" s="13">
        <v>1</v>
      </c>
      <c r="C54" s="14"/>
      <c r="D54" s="15"/>
      <c r="E54" s="14">
        <v>1</v>
      </c>
      <c r="F54" s="15"/>
      <c r="G54" s="14"/>
      <c r="H54" s="15"/>
      <c r="I54" s="14"/>
      <c r="J54" s="15"/>
      <c r="K54" s="14"/>
      <c r="L54" s="15"/>
      <c r="M54" s="41"/>
      <c r="N54" s="41"/>
      <c r="O54" s="41"/>
      <c r="P54" s="16">
        <f t="shared" si="1"/>
        <v>1</v>
      </c>
      <c r="Q54" s="24"/>
      <c r="R54" s="7"/>
    </row>
    <row r="55" spans="1:18" ht="15">
      <c r="A55" s="13" t="s">
        <v>22</v>
      </c>
      <c r="B55" s="13">
        <v>3</v>
      </c>
      <c r="C55" s="14">
        <v>0.05</v>
      </c>
      <c r="D55" s="15"/>
      <c r="E55" s="14"/>
      <c r="F55" s="15"/>
      <c r="G55" s="14">
        <v>0.05</v>
      </c>
      <c r="H55" s="15"/>
      <c r="I55" s="14">
        <v>0.05</v>
      </c>
      <c r="J55" s="15"/>
      <c r="K55" s="14"/>
      <c r="L55" s="15"/>
      <c r="M55" s="41"/>
      <c r="N55" s="41"/>
      <c r="O55" s="41"/>
      <c r="P55" s="16">
        <f t="shared" si="1"/>
        <v>0.15000000000000002</v>
      </c>
      <c r="Q55" s="24"/>
      <c r="R55" s="7"/>
    </row>
    <row r="56" spans="1:18" ht="15">
      <c r="A56" s="13" t="s">
        <v>55</v>
      </c>
      <c r="B56" s="13">
        <v>1</v>
      </c>
      <c r="C56" s="14"/>
      <c r="D56" s="15"/>
      <c r="E56" s="14">
        <v>0.1</v>
      </c>
      <c r="F56" s="15"/>
      <c r="G56" s="14"/>
      <c r="H56" s="15"/>
      <c r="I56" s="14"/>
      <c r="J56" s="15"/>
      <c r="K56" s="14"/>
      <c r="L56" s="15"/>
      <c r="M56" s="41"/>
      <c r="N56" s="41"/>
      <c r="O56" s="41"/>
      <c r="P56" s="16">
        <f t="shared" si="1"/>
        <v>0.1</v>
      </c>
      <c r="Q56" s="24"/>
      <c r="R56" s="7"/>
    </row>
    <row r="57" spans="1:18" ht="15">
      <c r="A57" s="13" t="s">
        <v>95</v>
      </c>
      <c r="B57" s="13">
        <v>2</v>
      </c>
      <c r="C57" s="14">
        <v>0.18</v>
      </c>
      <c r="D57" s="15"/>
      <c r="E57" s="14"/>
      <c r="F57" s="15">
        <v>0.18</v>
      </c>
      <c r="G57" s="14"/>
      <c r="H57" s="15"/>
      <c r="I57" s="14"/>
      <c r="J57" s="15"/>
      <c r="K57" s="14"/>
      <c r="L57" s="15"/>
      <c r="M57" s="41"/>
      <c r="N57" s="41"/>
      <c r="O57" s="41"/>
      <c r="P57" s="16">
        <f t="shared" si="1"/>
        <v>0.36</v>
      </c>
      <c r="Q57" s="24"/>
      <c r="R57" s="7"/>
    </row>
    <row r="58" spans="1:18" ht="15">
      <c r="A58" s="13" t="s">
        <v>56</v>
      </c>
      <c r="B58" s="13" t="s">
        <v>96</v>
      </c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41"/>
      <c r="N58" s="41"/>
      <c r="O58" s="41"/>
      <c r="P58" s="16">
        <f t="shared" si="1"/>
        <v>0</v>
      </c>
      <c r="Q58" s="24"/>
      <c r="R58" s="7"/>
    </row>
    <row r="59" spans="1:18" ht="15" customHeight="1">
      <c r="A59" s="13" t="s">
        <v>23</v>
      </c>
      <c r="B59" s="13">
        <v>1</v>
      </c>
      <c r="C59" s="14">
        <v>0.5</v>
      </c>
      <c r="D59" s="15"/>
      <c r="E59" s="14"/>
      <c r="F59" s="15"/>
      <c r="G59" s="14"/>
      <c r="H59" s="15"/>
      <c r="I59" s="14"/>
      <c r="J59" s="15"/>
      <c r="K59" s="14"/>
      <c r="L59" s="15"/>
      <c r="M59" s="14"/>
      <c r="N59" s="14"/>
      <c r="O59" s="14"/>
      <c r="P59" s="16">
        <f t="shared" si="1"/>
        <v>0.5</v>
      </c>
      <c r="Q59" s="17"/>
      <c r="R59" s="23"/>
    </row>
    <row r="60" spans="1:18" ht="14.25" customHeight="1">
      <c r="A60" s="13" t="s">
        <v>30</v>
      </c>
      <c r="B60" s="13">
        <v>1</v>
      </c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4"/>
      <c r="O60" s="14"/>
      <c r="P60" s="16">
        <f t="shared" si="1"/>
        <v>0</v>
      </c>
      <c r="Q60" s="17"/>
      <c r="R60" s="24"/>
    </row>
    <row r="61" spans="1:18" ht="12.75">
      <c r="A61" s="13" t="s">
        <v>58</v>
      </c>
      <c r="B61" s="13"/>
      <c r="C61" s="14"/>
      <c r="D61" s="15"/>
      <c r="E61" s="14"/>
      <c r="F61" s="15"/>
      <c r="G61" s="14"/>
      <c r="H61" s="15"/>
      <c r="I61" s="14"/>
      <c r="J61" s="15"/>
      <c r="K61" s="14"/>
      <c r="L61" s="15"/>
      <c r="M61" s="14"/>
      <c r="N61" s="14"/>
      <c r="O61" s="14"/>
      <c r="P61" s="16">
        <f t="shared" si="1"/>
        <v>0</v>
      </c>
      <c r="Q61" s="17"/>
      <c r="R61" s="7"/>
    </row>
    <row r="62" spans="1:18" ht="12.75">
      <c r="A62" s="13" t="s">
        <v>91</v>
      </c>
      <c r="B62" s="13" t="s">
        <v>96</v>
      </c>
      <c r="C62" s="14"/>
      <c r="D62" s="15"/>
      <c r="E62" s="14"/>
      <c r="F62" s="15"/>
      <c r="G62" s="14"/>
      <c r="H62" s="15"/>
      <c r="I62" s="14"/>
      <c r="J62" s="15"/>
      <c r="K62" s="14"/>
      <c r="L62" s="15"/>
      <c r="M62" s="14"/>
      <c r="N62" s="14"/>
      <c r="O62" s="14"/>
      <c r="P62" s="16">
        <f t="shared" si="1"/>
        <v>0</v>
      </c>
      <c r="R62" s="7"/>
    </row>
    <row r="63" spans="1:18" ht="12.75">
      <c r="A63" s="13" t="s">
        <v>29</v>
      </c>
      <c r="B63" s="13"/>
      <c r="C63" s="14"/>
      <c r="D63" s="15"/>
      <c r="E63" s="14"/>
      <c r="F63" s="15"/>
      <c r="G63" s="14"/>
      <c r="H63" s="15"/>
      <c r="I63" s="14"/>
      <c r="J63" s="15"/>
      <c r="K63" s="14"/>
      <c r="L63" s="15"/>
      <c r="M63" s="14"/>
      <c r="N63" s="14"/>
      <c r="O63" s="14"/>
      <c r="P63" s="16">
        <f t="shared" si="1"/>
        <v>0</v>
      </c>
      <c r="R63" s="7"/>
    </row>
    <row r="64" spans="1:18" ht="12.75">
      <c r="A64" s="13" t="s">
        <v>74</v>
      </c>
      <c r="B64" s="13"/>
      <c r="C64" s="14">
        <v>1</v>
      </c>
      <c r="D64" s="15"/>
      <c r="E64" s="14"/>
      <c r="F64" s="15"/>
      <c r="G64" s="14"/>
      <c r="H64" s="15"/>
      <c r="I64" s="14"/>
      <c r="J64" s="15">
        <v>1</v>
      </c>
      <c r="K64" s="14"/>
      <c r="L64" s="15"/>
      <c r="M64" s="14"/>
      <c r="N64" s="14"/>
      <c r="O64" s="14"/>
      <c r="P64" s="16">
        <f t="shared" si="1"/>
        <v>2</v>
      </c>
      <c r="R64" s="7"/>
    </row>
    <row r="65" spans="1:18" ht="15.75">
      <c r="A65" s="25" t="s">
        <v>68</v>
      </c>
      <c r="B65" s="25"/>
      <c r="C65" s="26">
        <f aca="true" t="shared" si="2" ref="C65:P65">SUM(C3:C64)</f>
        <v>5.52</v>
      </c>
      <c r="D65" s="27">
        <f t="shared" si="2"/>
        <v>2.8499999999999996</v>
      </c>
      <c r="E65" s="26">
        <f t="shared" si="2"/>
        <v>2.09</v>
      </c>
      <c r="F65" s="27">
        <f t="shared" si="2"/>
        <v>4.859999999999999</v>
      </c>
      <c r="G65" s="26">
        <f t="shared" si="2"/>
        <v>9.38</v>
      </c>
      <c r="H65" s="27">
        <f t="shared" si="2"/>
        <v>4.79</v>
      </c>
      <c r="I65" s="26">
        <f t="shared" si="2"/>
        <v>5.579999999999999</v>
      </c>
      <c r="J65" s="27">
        <f t="shared" si="2"/>
        <v>11.49</v>
      </c>
      <c r="K65" s="26">
        <f t="shared" si="2"/>
        <v>2.9299999999999997</v>
      </c>
      <c r="L65" s="27">
        <f t="shared" si="2"/>
        <v>5.59</v>
      </c>
      <c r="M65" s="26">
        <f t="shared" si="2"/>
        <v>2.2</v>
      </c>
      <c r="N65" s="26">
        <f t="shared" si="2"/>
        <v>0</v>
      </c>
      <c r="O65" s="26">
        <f t="shared" si="2"/>
        <v>0</v>
      </c>
      <c r="P65" s="28">
        <f t="shared" si="2"/>
        <v>57.28000000000001</v>
      </c>
      <c r="Q65" s="23"/>
      <c r="R65" s="53">
        <f>SUM(C65:O65)</f>
        <v>57.28</v>
      </c>
    </row>
    <row r="66" spans="1:18" ht="50.25" customHeight="1">
      <c r="A66" s="1"/>
      <c r="B66" s="1"/>
      <c r="C66" s="3" t="s">
        <v>130</v>
      </c>
      <c r="D66" s="4" t="s">
        <v>131</v>
      </c>
      <c r="E66" s="3" t="s">
        <v>132</v>
      </c>
      <c r="F66" s="4" t="s">
        <v>133</v>
      </c>
      <c r="G66" s="3"/>
      <c r="H66" s="4" t="s">
        <v>134</v>
      </c>
      <c r="I66" s="3" t="s">
        <v>135</v>
      </c>
      <c r="J66" s="4" t="s">
        <v>136</v>
      </c>
      <c r="K66" s="3" t="s">
        <v>129</v>
      </c>
      <c r="L66" s="4" t="s">
        <v>137</v>
      </c>
      <c r="M66" s="3" t="s">
        <v>138</v>
      </c>
      <c r="N66" s="29"/>
      <c r="O66" s="29"/>
      <c r="P66" s="30"/>
      <c r="R66" s="54" t="s">
        <v>86</v>
      </c>
    </row>
    <row r="67" spans="1:19" ht="12.75">
      <c r="A67" s="8" t="s">
        <v>66</v>
      </c>
      <c r="B67" s="9"/>
      <c r="C67" s="10">
        <f>B76-C65</f>
        <v>-0.49543859649122624</v>
      </c>
      <c r="D67" s="10">
        <f>B75-D65</f>
        <v>1.1696491228070194</v>
      </c>
      <c r="E67" s="10">
        <f>B74-E65</f>
        <v>3.939473684210528</v>
      </c>
      <c r="F67" s="10">
        <f>B75-F65</f>
        <v>-0.8403508771929804</v>
      </c>
      <c r="G67" s="10">
        <f>B74-G65</f>
        <v>-3.350526315789473</v>
      </c>
      <c r="H67" s="10">
        <f>B75-H65</f>
        <v>-0.770350877192981</v>
      </c>
      <c r="I67" s="10">
        <f>B74-I65</f>
        <v>0.44947368421052847</v>
      </c>
      <c r="J67" s="10">
        <f>B75-J65</f>
        <v>-7.470350877192981</v>
      </c>
      <c r="K67" s="10">
        <f>B74-K65</f>
        <v>3.099473684210528</v>
      </c>
      <c r="L67" s="10">
        <f>B74-L65</f>
        <v>0.4394736842105278</v>
      </c>
      <c r="M67" s="10">
        <f>B74-M65</f>
        <v>3.8294736842105275</v>
      </c>
      <c r="N67" s="10"/>
      <c r="O67" s="10"/>
      <c r="P67" s="11">
        <f>SUM(C67:O67)</f>
        <v>1.687538997430238E-14</v>
      </c>
      <c r="Q67" s="62" t="s">
        <v>116</v>
      </c>
      <c r="R67" s="63"/>
      <c r="S67" s="12"/>
    </row>
    <row r="68" spans="1:18" ht="14.25">
      <c r="A68" s="31" t="s">
        <v>69</v>
      </c>
      <c r="B68" s="31" t="s">
        <v>70</v>
      </c>
      <c r="C68" s="55">
        <v>1.2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5"/>
      <c r="R68" s="23"/>
    </row>
    <row r="69" spans="2:18" ht="14.25">
      <c r="B69" s="31" t="s">
        <v>71</v>
      </c>
      <c r="C69" s="55">
        <v>0.8</v>
      </c>
      <c r="D69" s="36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/>
      <c r="Q69" s="35"/>
      <c r="R69" s="7"/>
    </row>
    <row r="70" spans="1:18" ht="14.25">
      <c r="A70" s="31" t="s">
        <v>68</v>
      </c>
      <c r="B70" s="31" t="s">
        <v>120</v>
      </c>
      <c r="C70" s="55">
        <v>1</v>
      </c>
      <c r="D70" s="36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5"/>
      <c r="R70" s="37"/>
    </row>
    <row r="71" spans="1:18" ht="25.5">
      <c r="A71" s="38" t="s">
        <v>72</v>
      </c>
      <c r="B71" s="32">
        <f>P65/(4*C69+6*C68+C70)</f>
        <v>5.024561403508773</v>
      </c>
      <c r="C71" s="36"/>
      <c r="D71" s="36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35"/>
      <c r="R71" s="37"/>
    </row>
    <row r="72" spans="1:18" ht="12.75">
      <c r="A72" s="31" t="s">
        <v>73</v>
      </c>
      <c r="B72" s="32"/>
      <c r="C72" s="36"/>
      <c r="D72" s="36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5"/>
      <c r="R72" s="37"/>
    </row>
    <row r="73" spans="1:18" ht="12.75">
      <c r="A73" s="31">
        <v>1</v>
      </c>
      <c r="B73" s="48">
        <f>P65/11</f>
        <v>5.207272727272728</v>
      </c>
      <c r="C73" s="49" t="s">
        <v>87</v>
      </c>
      <c r="D73" s="50"/>
      <c r="E73" s="50"/>
      <c r="F73" s="50"/>
      <c r="G73" s="51"/>
      <c r="H73" s="50"/>
      <c r="I73" s="50"/>
      <c r="J73" s="50"/>
      <c r="K73" s="52"/>
      <c r="L73" s="33"/>
      <c r="M73" s="33"/>
      <c r="N73" s="33"/>
      <c r="O73" s="33"/>
      <c r="P73" s="34"/>
      <c r="Q73" s="35"/>
      <c r="R73" s="37"/>
    </row>
    <row r="74" spans="1:18" ht="12.75">
      <c r="A74" s="31" t="s">
        <v>70</v>
      </c>
      <c r="B74" s="40">
        <f>B71*C68</f>
        <v>6.029473684210528</v>
      </c>
      <c r="C74" s="33"/>
      <c r="D74" s="33"/>
      <c r="E74" s="33"/>
      <c r="F74" s="33"/>
      <c r="G74" s="39"/>
      <c r="H74" s="33"/>
      <c r="I74" s="33"/>
      <c r="J74" s="33"/>
      <c r="K74" s="33"/>
      <c r="L74" s="33"/>
      <c r="M74" s="33"/>
      <c r="N74" s="33"/>
      <c r="O74" s="33"/>
      <c r="P74" s="34"/>
      <c r="Q74" s="35"/>
      <c r="R74" s="37"/>
    </row>
    <row r="75" spans="1:18" ht="12.75">
      <c r="A75" s="31" t="s">
        <v>71</v>
      </c>
      <c r="B75" s="40">
        <f>B71*C69</f>
        <v>4.019649122807019</v>
      </c>
      <c r="L75" s="33"/>
      <c r="M75" s="33"/>
      <c r="N75" s="33"/>
      <c r="O75" s="33"/>
      <c r="P75" s="34"/>
      <c r="Q75" s="35"/>
      <c r="R75" s="37"/>
    </row>
    <row r="76" spans="1:18" ht="12.75">
      <c r="A76" s="31" t="s">
        <v>120</v>
      </c>
      <c r="B76" s="40">
        <f>B71*C70</f>
        <v>5.024561403508773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4"/>
      <c r="Q76" s="35"/>
      <c r="R76" s="37"/>
    </row>
    <row r="77" spans="3:18" ht="12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4"/>
      <c r="Q77" s="35"/>
      <c r="R77" s="37"/>
    </row>
  </sheetData>
  <printOptions/>
  <pageMargins left="0.1968503937007874" right="0.1968503937007874" top="0.1968503937007874" bottom="0.984251968503937" header="0.5118110236220472" footer="0.5118110236220472"/>
  <pageSetup horizontalDpi="120" verticalDpi="12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Общественное снаряжение в поход 5 к.с. в Такали</dc:title>
  <dc:subject>Памиро-Алай-2007г</dc:subject>
  <dc:creator>Сергин Костя</dc:creator>
  <cp:keywords>снаряжение, распределение снаряжения по людям</cp:keywords>
  <dc:description/>
  <cp:lastModifiedBy>SK</cp:lastModifiedBy>
  <cp:lastPrinted>2007-07-11T13:17:57Z</cp:lastPrinted>
  <dcterms:created xsi:type="dcterms:W3CDTF">2004-06-20T16:27:23Z</dcterms:created>
  <dcterms:modified xsi:type="dcterms:W3CDTF">2008-05-21T16:38:47Z</dcterms:modified>
  <cp:category/>
  <cp:version/>
  <cp:contentType/>
  <cp:contentStatus/>
</cp:coreProperties>
</file>