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0" windowWidth="15255" windowHeight="9435" activeTab="0"/>
  </bookViews>
  <sheets>
    <sheet name="route3" sheetId="1" r:id="rId1"/>
    <sheet name="route2" sheetId="2" r:id="rId2"/>
    <sheet name="route1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Design</author>
    <author>Egorov</author>
    <author>Dobrushina</author>
  </authors>
  <commentList>
    <comment ref="A1" authorId="0">
      <text>
        <r>
          <rPr>
            <b/>
            <sz val="8"/>
            <rFont val="Tahoma"/>
            <family val="0"/>
          </rPr>
          <t>Спецячейка.
НЕИЗМЕНЯТЬ.</t>
        </r>
      </text>
    </comment>
    <comment ref="C3" authorId="1">
      <text>
        <r>
          <rPr>
            <b/>
            <sz val="8"/>
            <rFont val="Tahoma"/>
            <family val="0"/>
          </rPr>
          <t>спец колонка для удбного просмотра в iPAQ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
Коэффициент значения от 0 до 1:
0 - нет аклимата
1 - полный аклимат</t>
        </r>
      </text>
    </comment>
    <comment ref="F3" authorId="0">
      <text>
        <r>
          <rPr>
            <b/>
            <sz val="8"/>
            <rFont val="Tahoma"/>
            <family val="0"/>
          </rPr>
          <t>для формулы внизу
0  - не учитывать
1  - учитывать  километраж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
километраж пути за данный отрезок по карте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
конечная высота отрезка пути</t>
        </r>
      </text>
    </comment>
    <comment ref="I3" authorId="2">
      <text>
        <r>
          <rPr>
            <sz val="8"/>
            <rFont val="Tahoma"/>
            <family val="0"/>
          </rPr>
          <t>километраж за день (с учетом коэффициента 1.2</t>
        </r>
      </text>
    </comment>
  </commentList>
</comments>
</file>

<file path=xl/comments2.xml><?xml version="1.0" encoding="utf-8"?>
<comments xmlns="http://schemas.openxmlformats.org/spreadsheetml/2006/main">
  <authors>
    <author>Design</author>
    <author>Egorov</author>
    <author>Dobrushina</author>
  </authors>
  <commentList>
    <comment ref="A1" authorId="0">
      <text>
        <r>
          <rPr>
            <b/>
            <sz val="8"/>
            <rFont val="Tahoma"/>
            <family val="0"/>
          </rPr>
          <t>Спецячейка.
НЕИЗМЕНЯТЬ.</t>
        </r>
      </text>
    </comment>
    <comment ref="C3" authorId="1">
      <text>
        <r>
          <rPr>
            <b/>
            <sz val="8"/>
            <rFont val="Tahoma"/>
            <family val="0"/>
          </rPr>
          <t>спец колонка для удбного просмотра в iPAQ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
Коэффициент значения от 0 до 1:
0 - нет аклимата
1 - полный аклимат</t>
        </r>
      </text>
    </comment>
    <comment ref="F3" authorId="0">
      <text>
        <r>
          <rPr>
            <b/>
            <sz val="8"/>
            <rFont val="Tahoma"/>
            <family val="0"/>
          </rPr>
          <t>для формулы внизу
0  - не учитывать
1  - учитывать  километраж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
километраж пути за данный отрезок по карте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
конечная высота отрезка пути</t>
        </r>
      </text>
    </comment>
    <comment ref="I3" authorId="2">
      <text>
        <r>
          <rPr>
            <sz val="8"/>
            <rFont val="Tahoma"/>
            <family val="0"/>
          </rPr>
          <t>километраж за день (с учетом коэффициента 1.2</t>
        </r>
      </text>
    </comment>
  </commentList>
</comments>
</file>

<file path=xl/comments3.xml><?xml version="1.0" encoding="utf-8"?>
<comments xmlns="http://schemas.openxmlformats.org/spreadsheetml/2006/main">
  <authors>
    <author>Design</author>
    <author>Egorov</author>
    <author>Dobrushina</author>
  </authors>
  <commentList>
    <comment ref="A1" authorId="0">
      <text>
        <r>
          <rPr>
            <b/>
            <sz val="8"/>
            <rFont val="Tahoma"/>
            <family val="0"/>
          </rPr>
          <t>Спецячейка.
НЕИЗМЕНЯТЬ.</t>
        </r>
      </text>
    </comment>
    <comment ref="C3" authorId="1">
      <text>
        <r>
          <rPr>
            <b/>
            <sz val="8"/>
            <rFont val="Tahoma"/>
            <family val="0"/>
          </rPr>
          <t>спец колонка для удбного просмотра в iPAQ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
Коэффициент значения от 0 до 1:
0 - нет аклимата
1 - полный аклимат</t>
        </r>
      </text>
    </comment>
    <comment ref="F3" authorId="0">
      <text>
        <r>
          <rPr>
            <b/>
            <sz val="8"/>
            <rFont val="Tahoma"/>
            <family val="0"/>
          </rPr>
          <t>для формулы внизу
0  - не учитывать
1  - учитывать  километраж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
километраж пути за данный отрезок по карте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
конечная высота отрезка пути</t>
        </r>
      </text>
    </comment>
    <comment ref="I3" authorId="2">
      <text>
        <r>
          <rPr>
            <sz val="8"/>
            <rFont val="Tahoma"/>
            <family val="0"/>
          </rPr>
          <t>километраж за день (с учетом коэффициента 1.2</t>
        </r>
      </text>
    </comment>
  </commentList>
</comments>
</file>

<file path=xl/sharedStrings.xml><?xml version="1.0" encoding="utf-8"?>
<sst xmlns="http://schemas.openxmlformats.org/spreadsheetml/2006/main" count="241" uniqueCount="130">
  <si>
    <t>План-график маршрута V к.с., февраль-март 2010г.</t>
  </si>
  <si>
    <t>№</t>
  </si>
  <si>
    <t>Дата</t>
  </si>
  <si>
    <t>iPAQ</t>
  </si>
  <si>
    <t>Участки маршрута [в скобках - точка GPS, отмеченная на карте]</t>
  </si>
  <si>
    <t>аккл</t>
  </si>
  <si>
    <t>=</t>
  </si>
  <si>
    <t>L, км, карта</t>
  </si>
  <si>
    <t>h, м</t>
  </si>
  <si>
    <t>км*1.2</t>
  </si>
  <si>
    <t>Примечания</t>
  </si>
  <si>
    <t>14-18 февр.</t>
  </si>
  <si>
    <t>train</t>
  </si>
  <si>
    <t xml:space="preserve">поезд Москва-Абакан. </t>
  </si>
  <si>
    <t>18 февр.</t>
  </si>
  <si>
    <t>Переезд Абакан - начало маршрута - мост в устье р. Иосифовка, у впадении в р. Ус.  Точка  [START]</t>
  </si>
  <si>
    <t xml:space="preserve"> Раскладка начинается с ужина 18.02. Если приедем рано, то может пройдем по реке вверх сколько успеем.</t>
  </si>
  <si>
    <t>1</t>
  </si>
  <si>
    <t>19 февр.</t>
  </si>
  <si>
    <t xml:space="preserve">Мост через р. Иосифовка, [START]   -  р. Иосифовка, [56] </t>
  </si>
  <si>
    <t xml:space="preserve">Проходим немного в первый день - подгонка снаряги, саночек, акклиматизация и прочие геморрои. </t>
  </si>
  <si>
    <t>2</t>
  </si>
  <si>
    <t>20 февр.</t>
  </si>
  <si>
    <t xml:space="preserve"> р. Иосифовка, [56] - р. Иосифовка, [1294,7M] - слияние истоков реки [точка SLI1] </t>
  </si>
  <si>
    <t>21 февр.</t>
  </si>
  <si>
    <t>Разведка и оценка некатегорированных перевалов , отмеченных как 84, 86/ При недостатке времени и погоды - уходим вниз, к биваку.</t>
  </si>
  <si>
    <t>22 февр.</t>
  </si>
  <si>
    <t>Запасной вариант - прохождение пер. 87 Олений (1А, 2050м), [точка 87PASS]</t>
  </si>
  <si>
    <t>23 февр.</t>
  </si>
  <si>
    <t>При плохой погоде, опоздании и иных плохих обстоятельствах - это станет еще одним днем запаса</t>
  </si>
  <si>
    <t>24 февр.</t>
  </si>
  <si>
    <t>исток р. Мал. Казыр-Суг [точка ST-VODOPAD] - идем вниз до слияния с притоком Нижний Малый Казыр-Суг, [точка 1117.4М]   подъем по р. Нижний Мал. Казыр-Суг до ГЗЛ,  [точка 362]</t>
  </si>
  <si>
    <t>25 февр.</t>
  </si>
  <si>
    <t xml:space="preserve">р. Нижний Мал. Казыр-Суг, ГЗЛ,  [точка 362] - пер. 72 Митька (2А, 2100м) , [точка 72PASS]  - р. Красная Речка - оз. Красное (оно же Араданское, Рыбное) , [точка ST-KRASNOE] . </t>
  </si>
  <si>
    <t>26 февр.</t>
  </si>
  <si>
    <t>27 февр.</t>
  </si>
  <si>
    <t>дневка</t>
  </si>
  <si>
    <t>28 февр.</t>
  </si>
  <si>
    <t xml:space="preserve"> т/б Тушканчик на 622 км трассы М54 (Усинский тракт)  , [TUSHKAN-L] - р. Тушканчик [точка RESTORAN]- ГЗЛ под оз. и вдп. Мраморный (Тушканчик) [точка OZ-MRAMORN]</t>
  </si>
  <si>
    <t>1 марта</t>
  </si>
  <si>
    <t>ГЗЛ под оз. и вдп. Мраморный (Тушканчик) [точка OZ-MRAMORN] - пер. 26 Мраморный (1Б, 2000м), - пер. 31 Птица (1Б, 2097м)? [точка P-PTICA] - пик Птица (2А, 2221м) -  [точка P-PTICA] - руч. Медвежий  [точка88] - м/н</t>
  </si>
  <si>
    <t>при плохой погоде, опоздании и иных плохих обстоятельствах - это станет еще одним днем запаса</t>
  </si>
  <si>
    <t>2 марта</t>
  </si>
  <si>
    <t>3 марта</t>
  </si>
  <si>
    <t>р. Лев. Тайгиш - р. Бол. Тайгиш  [точка STRELKA TAIGIS] - р. Прав. Тайгиш  [точка PRAV TAIGISH или CAMP4]</t>
  </si>
  <si>
    <t>4 марта</t>
  </si>
  <si>
    <t>р. Прав. Тайгиш  [точка PRAV TAIGISH или CAMP4] - пер. 58 Таймырский-2 (1Б, 1900м) или 59 Таймырский (2А, 1900м) -  [точка 58 или 59PASS] - лев. приток р. Мал. Тайгиш  [точка LAKE11] -  [точка SLI11] -  [точка LAKE12]</t>
  </si>
  <si>
    <t>5 марта</t>
  </si>
  <si>
    <t xml:space="preserve">Запасной вариант: обход по р. Б. Тайгиш вниз по течению до лев. притока , [точка 691,8m] -  подъем по этому притоку до [точка 338 или 345] </t>
  </si>
  <si>
    <t xml:space="preserve">6 марта, </t>
  </si>
  <si>
    <t xml:space="preserve">Запасной вариант: обход по низам. С притока р. Б. Тайгиш  [точка 338 или 345]  рад. Вых. На вдп. Богатырь и Грация и перевалить в дол. Р. Б. Кебеж через перевалы 4 Спасателей-2 (1Б, 1780м) или пер. 3 Спасателей-1 (1А, 1750м)  [точка 3PASS или 4PASS] </t>
  </si>
  <si>
    <t xml:space="preserve">7 марта, </t>
  </si>
  <si>
    <r>
      <t>Запасной вариант</t>
    </r>
    <r>
      <rPr>
        <sz val="10"/>
        <rFont val="Arial Cyr"/>
        <family val="0"/>
      </rPr>
      <t>: вместо пер. 18 Красноярцев (1А, 1760м), [точка PER KRASNOYA] - идти пер. 12 Кебеж (н/к,1650м) - оз. Мал. Буйбинское (Радужное), [точка OZ RADUZHN] -  слияние р. М. Буйба и Н. Буйба , [точка 1337M]</t>
    </r>
  </si>
  <si>
    <t xml:space="preserve">8 марта, </t>
  </si>
  <si>
    <t xml:space="preserve">слияние р. М. Буйба и Н. Буйба , [точка 1337M], прав. Приток р. Н. Буйба [точка 350] - пер. 1 Ойский (н\к, 1600м), [точка 1PASS] -  оз. Ойское у трассы М54, база, пост МЧС, [точка SPSATELI] </t>
  </si>
  <si>
    <r>
      <t>Запасной вариант</t>
    </r>
    <r>
      <rPr>
        <sz val="10"/>
        <rFont val="Arial Cyr"/>
        <family val="0"/>
      </rPr>
      <t>: слияние р. М. Буйба и Н. Буйба , [точка 1337M], - Тарамазаковский мост, база Ергаки.[MOST TARMAZA]</t>
    </r>
  </si>
  <si>
    <t>9.04,.</t>
  </si>
  <si>
    <t>День запаса</t>
  </si>
  <si>
    <t xml:space="preserve">10 марта </t>
  </si>
  <si>
    <t xml:space="preserve">11 марта </t>
  </si>
  <si>
    <t>самолет в 9 утра</t>
  </si>
  <si>
    <t>километраж по карте</t>
  </si>
  <si>
    <t>-</t>
  </si>
  <si>
    <t>ИТОГО                                     реальный  километраж (с коэф.-1,2)</t>
  </si>
  <si>
    <t xml:space="preserve">км, </t>
  </si>
  <si>
    <t xml:space="preserve">Запасные варианты и аварийные выходы: </t>
  </si>
  <si>
    <t>радиальный (кольцевой) выход: слияние истоков реки [точка SLI1]  - [1294,7M] - в. 2210,2м [точка 2210б2М], пер. 82 Уютный [точка 82PASS] - траверс гребня на юг через  [точка 84PASS], [точка 86PASS], [точка PASS-N1], [точка PASS-N2], [точка PASS-N3] - [точка SLI-2]</t>
  </si>
  <si>
    <t xml:space="preserve">р. Иосифовка  слияние истоков реки [точка SLI1] - пер. 97 Прогресс (Тройной) (1А, 2050м), [точка 97PASS]  - рад. вых. на в. 2466,5м (пик Араданский, он же г. Верхн. Таловка) - исток р. Мал. Казыр-Суг, оз Изумрудная Гитара , [точка GITARAIST] - , [точка ST-VODOPAD] у отметки 1317,6м. </t>
  </si>
  <si>
    <t xml:space="preserve"> радиальный (кольцевой) выход: [точка ST-VODOPAD] - пер. Дыра (2Б, 2300м) и с него радиально на узловую вершину [точка UZL-1], а затем траверс через пик Мартьянова (Озерный) (2459,8м) , [точка 2459,8М] - пер. 104 Бескид (2А, 2250м) - пер. 103 Политехнический (1Б, 2250м) - пер. 102 Народный (1Б, 2250м) - спуск обратно к истоку р. Мал. Казыр-Суг -  [точка ST-VODOPAD] </t>
  </si>
  <si>
    <r>
      <t xml:space="preserve"> Запасной вариант, при лавиноопасности: пер. 75 Желанный (1?, 2050м) или пер. 77 Снежный (1Б, 1900м) с выходом в дол. р. Пр. Араданка, или заход через отрог в. 2155,4м и потом через пер. 72 или пер. 73 Сокол (1Б, 2100м) и выход в дол. р. Красная Речка. </t>
    </r>
    <r>
      <rPr>
        <i/>
        <sz val="10"/>
        <rFont val="Arial Cyr"/>
        <family val="2"/>
      </rPr>
      <t>раскладка увеличивается с 600г до 750 г в день на чел.</t>
    </r>
    <r>
      <rPr>
        <sz val="10"/>
        <rFont val="Arial Cyr"/>
        <family val="0"/>
      </rPr>
      <t xml:space="preserve"> </t>
    </r>
  </si>
  <si>
    <t xml:space="preserve">оз. Красное (оно же Араданское, Рыбное) , [точка ST-KRASNOE] - лев. исток р. Красная Речка - пер 41 Скалистый (Бакланиха)  , [точка PER SKALIS] - р. Бол. Бакланиха  , [точка K-2 PRITOK] - р. Ниж. Буйба  , [точка BAKL-TRASS] - т/б Тушканчик на 622 км трассы М54 (Усинский тракт)  , [TUSHKAN-L] </t>
  </si>
  <si>
    <t>оз. и вдп. Мраморный (Тушканчик) [точка OZ-MRAMORN] - пер. 24 Курсантов Вост. (2А, 1790м) или 23 Курсантов Зап. (1Б, 1820м) - пик Зеркальный (рад.) - спуск на С-В - рад вых на в. Толстый Брат (1834м) через пер. 30 Верх. Парабола (1А, 1760м) - оз. Художников - р. Лев. Тайгиш, не доходя до слияния с р. Тайгишонок  [точка SVOROTOKT].</t>
  </si>
  <si>
    <t xml:space="preserve"> [точка LAKE12] - скала 17 м южнее г. Туманная (1932м), перевал между ними или прохождение через вершину 1932м  [точка 1932,1М] и спуск к р. Бол. Тайгиш по пр. притоку - р. Бол. Тагиш, [точка SLI12] - , [точка 331] -  переваливаем лесистый отрог в левый приток  Б. Тайгиша , [точка 334].</t>
  </si>
  <si>
    <t xml:space="preserve">левый приток  Б. Тайгиша , [точка 334] - поднимаемся вверх по притоку , [точка 340] -  в. 2008.6м - водопад Богатырь , [точка VODOPAD-B] -  подъем к оз. Северному - пер. 5 (н/к, 1750м), [точка 5PASS] - оз. Глубокое - неотмеченый перевал, [точка N-PASS] - лев. приток р. Бол. Кебеж  </t>
  </si>
  <si>
    <t>лев. приток р. Бол. Кебеж - пер. 7,Вспомогательный (н/к, 1558м) , [точка PERSPOMOGA] - рад. Вых. На в. 1731,м  - р. Б. Кебеж , [R KEBEZH] - пер. 18 Красноярцев (1А, 1760м), [точка PER KRASNOYA] - оз. Мал. Буйбинское (Радужное), [точка OZ RADUZHN] -  слияние р. М. Буйба и Н. Буйба , [точка 1337M]</t>
  </si>
  <si>
    <t xml:space="preserve"> Вершины, перевалы 2А -      шт                                                                                                                                                                                                                                                                                                                                                                    1Б-    шт,                                                                                                                                                                    1А -    шт                                                                                                      Диапазон высот
1 576 Meter (Высота с 807 Meter в 2 383 Meter) 
Всего подъема (в высоте) 10 747 Meter
Всего спуска (в высоте) 10 125 Meter</t>
  </si>
  <si>
    <t>Хребты Западных Саян очень компактны и в случае экстремальной ситуации и при плохих погодных условиях можно выйти на автомагистраль Абакан - Кызыл (пересекает район посередине, постоянное движение автотранспорта) в обход категорийных перевалов. 
С хребта Ергаки это долины рек Б. Тайгиш, Кебеж, В. Буйба, Тушканчик и их притоки. 
С Араданского хребта по рекам правая и певая Араданки, Озёрная, Нистафоровка, Иосифовка. 
По долинам многих рек идут хорошие тропы. 
В устье речки Тушканчик имеется экологический пост ТКК "Ермак" (622 км трассы). В районе Тармазаковского моста (614 км трассы), расположены база-приют КТ "Ергаки", пост Минусинскоко ПСО, турбаза Центра путешественников, экологический пост. На речке Оленья (609 км трассы), находится база-приют "Оленья речка", Шушенского туркомплекса "Турист". На озере Ойское (между 605 и 606 км трассы) стоит база Танзыбейского ДРСУ. На всех перечисленных объектах постоянно находятся люди, к которым можно обратиться за помощью.</t>
  </si>
  <si>
    <t xml:space="preserve">Расчёт категории маршрута на основе  методики М. Васильева (Вариант 6 от 23.09.05 ), http://www.tssr.ru/ski/
Исходные данные: Протяженность маршрута П = 510 км; Продолжительность t = 23 дней; суммарный перепад высот В = 7 км; Баллы за локальные препятствия (суммарная величина работы, затраченной на преодоление ЛП маршрута): Т = е Тi = 4*4+2*2=20 баллов  &lt; Тmin=26;  Техническая сумма ТС = В + Т = 7 + 20 = 27 баллов &lt; ТСmin=61; Эквивалентная протяженность маршрута:  ЭП = П + 5 х (B + Т) = 510+5х27 = 645км &gt; ЭПmin = 580+42=622км (увеличили значение ЭПmin на количество "лишних" дней ЭПл=3дня х 14 км = 42км). 
Вывод: маршрут соответствует заявленной 6 к.с.
</t>
  </si>
  <si>
    <t>17 февр.</t>
  </si>
  <si>
    <t>Самолет вылет вечером 17.02 и прилет в ?  Утра 18.02</t>
  </si>
  <si>
    <t>Переезд Абакан - начало маршрута -Cворот влево с трассы М54 (Усинский тракт) перед последний мостом через реку Нижняя Буйба до ее впадения в реку Ус. Точки  [START, ZOLOTOY US]? Если успеем, то отойдем от базы до до впадения правого притока – реки Средняя Буйба [ USTIE _ BUIB ] и до точки [ IZBA 1].</t>
  </si>
  <si>
    <t xml:space="preserve"> [ IZBA 1] - р. Ср. Буйба - устье Золотого Ручья</t>
  </si>
  <si>
    <t>р. Ср. Буйба - [IZBA2] - рад. Вых на оз. Б. Безрыбное и р. М. Безрыбный</t>
  </si>
  <si>
    <t>Протропить до оз. Б. Безрыбного и м.б. И выше если останется время и силы. Жить в Избе 2</t>
  </si>
  <si>
    <t>радиальный (кольцевой) выход: оз. Б. Безрыбное - пер. 47 Жарки (1Б, 1850м) [точка 47PASS] - исток р. Ледяной - пер. 36 Близнецы Зап. (2А, 1920м) (как вариант перевалы 35 Высоцкого 2А или 37 Близнецы В. 2А)  - р. Б. Безрыбный - оз. М. Безрыбное - и до точки [ IZBA 2].</t>
  </si>
  <si>
    <t>Рад. Вых.: точка [ IZBA 2] - оз. Б. Буйбинское - р. Прямой Тайгиш - урочище Кресты (слияние трех Тайгишей).</t>
  </si>
  <si>
    <t>На слиянии закапываем заброску, в которой лежат продукты с завтрака 4 марта по завтрак 10 марта.</t>
  </si>
  <si>
    <t xml:space="preserve"> [ IZBA 2]. - пер. 67 Метугул (н/к, 2300м) и с него радиально на  вершину 2167м и 2220м, а затем спуск  к  р. В. Буйба -  [точка BK1] </t>
  </si>
  <si>
    <t xml:space="preserve">р. В. Буйба [точка BK1] - р. Ус - скалы-останцы на слиянии точка [ROCK18-16-5] - р. Ус почти до устья р. Озерный Ключ [точка BK-2] </t>
  </si>
  <si>
    <t xml:space="preserve">Зап. Вар. При опоздании, глухой тропежке: через оз. Меткуль выйти на Мал. Тайгиш и потом подняться к оз. Сахатиному, оз. Мугур-Буш, подняться. На в. 1924м в хр. Кутын-Тайга и через в. 1668.2м спуститься к р. Шадат [точка 872М9] - подняться на хр. Чатырба-Тайга и перевалить его в точках [точка 419 или 421] или более удобную седловину - спуститься к р. М. Тайгиш [точка 809М4 или 248], далее по основному варианту  </t>
  </si>
  <si>
    <t xml:space="preserve">устье р. Озерный Ключ [точка BK-2] - хр. Балдыр-Тайга - пер. Анягус (н/к, 1720м) - р. Анягус [точка BK-3] </t>
  </si>
  <si>
    <r>
      <t xml:space="preserve"> Запасной вариант, при опоздании - кольцо замкнуть через р. Озерный Ключ и, возможно, по первому зап. Вар.. </t>
    </r>
    <r>
      <rPr>
        <b/>
        <i/>
        <sz val="10"/>
        <rFont val="Arial Cyr"/>
        <family val="0"/>
      </rPr>
      <t>раскладка увеличивается с 650г до 700 г в день на чел.</t>
    </r>
    <r>
      <rPr>
        <b/>
        <sz val="10"/>
        <rFont val="Arial Cyr"/>
        <family val="0"/>
      </rPr>
      <t xml:space="preserve"> </t>
    </r>
  </si>
  <si>
    <t xml:space="preserve">р. Анягус [точка BK-3] - подъем на плоскогорье через [точка 408] - в. 1828,4 м  - в. 1727,0м - спуск к оз. Черное, бывшей погранзаставе N11. [точка ZASTAVA-BLACK] </t>
  </si>
  <si>
    <t>При свободном времени совершить рад. вых.: хр. И пер. Узун-Арга (н/к, 1900м), близлежащие в. вроде 2220м, 2218,7м. - оз. Черное, Амынский провал, в. 1814.5м</t>
  </si>
  <si>
    <t xml:space="preserve">оз. Черное, у бывшей погранзаставы N11. [точка ZASTAVA-BLACK] - р. Ус - [точка BK-6] </t>
  </si>
  <si>
    <t xml:space="preserve">р. Ус, [точка BK-6] - р. Луговой - исток р. Озерный Ключ - исток р. Шадат [точка BK-7] </t>
  </si>
  <si>
    <t xml:space="preserve">исток р. Шадат [точка BK-7] - исток р. М. Тайгиш - [точка BK-8] </t>
  </si>
  <si>
    <t>р. Пр. Тайгиш - "Кресты" - р. Лев. Тайгиш - стрелка: слияние с р. Тайгишонок  [точка BASE CAMP]</t>
  </si>
  <si>
    <t>снимаем заброску</t>
  </si>
  <si>
    <t xml:space="preserve"> рад вых на в. Толстый Брат (1834м) через пер. 30 Верх. Парабола (1А, 1760м) - оз. Художников - оз. Горных Духов</t>
  </si>
  <si>
    <t>Как вариант : восхождение на Зуб Дракона 2176м по склону с сев. Стороны от оз. Теплое или на пик Динозавр 2221м с пер. Пикантный (1Бальп)</t>
  </si>
  <si>
    <t>Как вариант: сквозное прохождение пер. Курсантов Зап. 23 (1Б) или Курсантов В. 24 (2А) и выход на Усинский тракт по р. Тушканчик или через пер и вершину Тушканчик на Тармазаковский мост.</t>
  </si>
  <si>
    <t>Запасной вариант: обход по низам. Или выход к Тармазаковскому мосту  через перевалы Тайгиш или Художников.</t>
  </si>
  <si>
    <r>
      <t>Запасной вариант</t>
    </r>
    <r>
      <rPr>
        <sz val="10"/>
        <rFont val="Arial Cyr"/>
        <family val="0"/>
      </rPr>
      <t>: вместо пер. 18 Красноярцев (1А, 1760м), [точка PER KRASNOYA] - идти пер. 12 Кебеж (н/к,1650м) - оз. Мал. Буйбинское (Радужное), [точка OZ RADUZHN] -  слияние р. М. Буйба и Н. Буйба , [точка 1337M]/ Вместо пер. Вспомогательный - пер. Сказка (1А)</t>
    </r>
  </si>
  <si>
    <r>
      <t>руководитель: Cергин К.С.</t>
    </r>
    <r>
      <rPr>
        <b/>
        <i/>
        <sz val="10"/>
        <rFont val="Arial Cyr"/>
        <family val="0"/>
      </rPr>
      <t>Вариант 2.02.2010</t>
    </r>
  </si>
  <si>
    <r>
      <t>руководитель: Cергин К.С.</t>
    </r>
    <r>
      <rPr>
        <b/>
        <i/>
        <sz val="10"/>
        <rFont val="Arial Cyr"/>
        <family val="0"/>
      </rPr>
      <t>Вариант 26.01.2010</t>
    </r>
  </si>
  <si>
    <t>При плохой погоде, опоздании и иных плохих обстоятельствах -рад. Вых на в. 2220м отменяем и идем перевал сразу насквозь</t>
  </si>
  <si>
    <t xml:space="preserve"> бивак на М. Тайгише - скала 17 м южнее г. Туманная (1932м), перевал между ними или прохождение через вершину 1932м  [точка 1932,1М] и спуск к р. Бол. Тайгиш по пр. притоку </t>
  </si>
  <si>
    <t xml:space="preserve">рад. Вых. На  пер. 31 Птица (1Б, 2097м) [точка P-PTICA]  и - пик Птица (2А, 2221м) -  [точка P-PTICA] -  (при опоздании по маршруту - сквозной проход на руч. Медвежий  [точка88] - пер. Тушканчик - трасса М54) Другой вариант : заменить рад. Выходы на кольцо: Р. Тайгишонок - пер. НКТ - пер. Сказка - пер. Тайгиш - р. Л. Тайгиш. </t>
  </si>
  <si>
    <t>р. Л. Тайгиш - пер. Звездный - оз. Светлое. Как вариант: Р. Тайгишонок – пер. 8 НКТ (1А-1Б, 1818) - лев. приток р. Бол. Кебеж</t>
  </si>
  <si>
    <t>9.03,.</t>
  </si>
  <si>
    <t>краеведческие поездки, культурная программа</t>
  </si>
  <si>
    <t>10.03,</t>
  </si>
  <si>
    <t xml:space="preserve">11.03, </t>
  </si>
  <si>
    <t>самолет из Абакана в 9 утра</t>
  </si>
  <si>
    <t>17-18 февр.</t>
  </si>
  <si>
    <t>Переезд Абакан - начало маршрута -664км трассы М54 (Усинский тракт)  мост через Ус в устье р. Коярд. Точки  [KOYARD] / Р. Коярд и до точки [ 60А].</t>
  </si>
  <si>
    <t xml:space="preserve"> Раскладка начинается с ужина 18.02. </t>
  </si>
  <si>
    <t xml:space="preserve">р. Коярд - поворот на С-В исток до точки [ IZBA 64] </t>
  </si>
  <si>
    <t>р. Коярд - пер Коярд (н/к, 1500м) - руч. Веселый - р. Тихая -  бывшая Тиховская Застава у слияния с р. Самджир</t>
  </si>
  <si>
    <t>р. Тихая -  устье р. Семиречка</t>
  </si>
  <si>
    <t>р. Тихая -   пер. Узун-Арга (1А, 1900м), бывшая погранзастава N11 оз. Черное</t>
  </si>
  <si>
    <t>При свободном времени совершить рад. вых.: с пер. Узун-Арга, близлежащие в. вроде 2220м, 2218,7м. - Амылский провал, в. 1814.5м</t>
  </si>
  <si>
    <t>исток р. Шадат [точка BK-7] - исток р. М. Тайгиш - [точка BK-8] - разведка на в. 2032м в хр. Чатырба-Тайга. Ориентировочная трудность 1Б.</t>
  </si>
  <si>
    <t>Добавлена радиалка-разведка на в. 2032м в хр. Чатырба-Тайга. Ориентировочная трудность 1Б.</t>
  </si>
  <si>
    <t>р. Пр. Тайгиш - "Кресты" - р. Лев. Тайгиш - стрелка: слияние с р. Тайгишонок  [точка BASE CAMP] - рад вых на в. Толстый Брат (1834м) через пер. 30 Верх. Парабола (1А, 1760м) - оз. Художников - оз. Горных Духов</t>
  </si>
  <si>
    <t>Хребты Западных Саян очень компактны и в случае экстремальной ситуации и при плохих погодных условиях можно выйти на автомагистраль Абакан - Кызыл (пересекает район посередине, постоянное движение автотранспорта) в обход категорийных перевалов. 
С хребта Ергаки это долины рек Б. Тайгиш, Кебеж, В. Буйба, Тушканчик и их притоки. 
В устье речки Тушканчик имеется экологический пост ТКК "Ермак" (622 км трассы). В районе Тармазаковского моста (614 км трассы), расположены база-приют КТ "Ергаки", пост Минусинскоко ПСО, турбаза Центра путешественников, экологический пост. На речке Оленья (609 км трассы), находится база-приют "Оленья речка", Шушенского туркомплекса "Турист". На озере Ойское (между 605 и 606 км трассы) стоит база Танзыбейского ДРСУ. На всех перечисленных объектах постоянно находятся люди, к которым можно обратиться за помощью.</t>
  </si>
  <si>
    <t xml:space="preserve"> Вершины, перевалы 2А -      шт                                                                                                                                                                                                                                                                                                                                                                    1Б-    шт,                                                                                                                                                                    1А -    шт                                                                                                      Диапазон высот
</t>
  </si>
  <si>
    <r>
      <t>руководитель: Cергин К.С.</t>
    </r>
    <r>
      <rPr>
        <b/>
        <i/>
        <sz val="10"/>
        <rFont val="Arial Cyr"/>
        <family val="0"/>
      </rPr>
      <t>Версия маршрута10.02.2010г</t>
    </r>
  </si>
  <si>
    <r>
      <t>Запасной вариант</t>
    </r>
    <r>
      <rPr>
        <sz val="10"/>
        <rFont val="Arial Cyr"/>
        <family val="0"/>
      </rPr>
      <t>: слияние р. М. Буйба и Н. Буйба , [точка 1337M], - Тарамазаковский мост, база Ергаки.[MOST TARMAZA] Раскладка заканчивается ужином этого дня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</si>
</sst>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_ ;[Red]\-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d\ mmm"/>
    <numFmt numFmtId="170" formatCode="d/m"/>
    <numFmt numFmtId="171" formatCode="0.0"/>
    <numFmt numFmtId="172" formatCode="hh:mm"/>
    <numFmt numFmtId="173" formatCode="yyyy"/>
    <numFmt numFmtId="174" formatCode="dd/mm/yy;@"/>
    <numFmt numFmtId="175" formatCode="d/m/yyyy"/>
    <numFmt numFmtId="176" formatCode="[$-FC19]d\ mmmm\ yyyy\ &quot;г.&quot;"/>
    <numFmt numFmtId="177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0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0" fillId="2" borderId="3" xfId="0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2" borderId="6" xfId="0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NumberFormat="1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 quotePrefix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wrapText="1"/>
    </xf>
    <xf numFmtId="0" fontId="9" fillId="3" borderId="12" xfId="0" applyFont="1" applyFill="1" applyBorder="1" applyAlignment="1">
      <alignment horizontal="center" vertical="top" wrapText="1"/>
    </xf>
    <xf numFmtId="16" fontId="9" fillId="3" borderId="13" xfId="0" applyNumberFormat="1" applyFont="1" applyFill="1" applyBorder="1" applyAlignment="1">
      <alignment vertical="top" wrapText="1"/>
    </xf>
    <xf numFmtId="16" fontId="9" fillId="3" borderId="14" xfId="0" applyNumberFormat="1" applyFont="1" applyFill="1" applyBorder="1" applyAlignment="1">
      <alignment vertical="top" wrapText="1"/>
    </xf>
    <xf numFmtId="0" fontId="9" fillId="3" borderId="12" xfId="0" applyFont="1" applyFill="1" applyBorder="1" applyAlignment="1">
      <alignment vertical="top" wrapText="1"/>
    </xf>
    <xf numFmtId="0" fontId="9" fillId="3" borderId="13" xfId="0" applyFont="1" applyFill="1" applyBorder="1" applyAlignment="1">
      <alignment vertical="top" wrapText="1"/>
    </xf>
    <xf numFmtId="2" fontId="0" fillId="3" borderId="15" xfId="0" applyNumberFormat="1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9" fillId="3" borderId="12" xfId="0" applyNumberFormat="1" applyFont="1" applyFill="1" applyBorder="1" applyAlignment="1">
      <alignment vertical="top" wrapText="1"/>
    </xf>
    <xf numFmtId="16" fontId="9" fillId="3" borderId="12" xfId="0" applyNumberFormat="1" applyFont="1" applyFill="1" applyBorder="1" applyAlignment="1">
      <alignment vertical="top" wrapText="1"/>
    </xf>
    <xf numFmtId="0" fontId="9" fillId="4" borderId="14" xfId="0" applyFont="1" applyFill="1" applyBorder="1" applyAlignment="1">
      <alignment horizontal="center" vertical="top" wrapText="1"/>
    </xf>
    <xf numFmtId="16" fontId="9" fillId="4" borderId="17" xfId="0" applyNumberFormat="1" applyFont="1" applyFill="1" applyBorder="1" applyAlignment="1">
      <alignment vertical="top" wrapText="1"/>
    </xf>
    <xf numFmtId="16" fontId="9" fillId="4" borderId="14" xfId="0" applyNumberFormat="1" applyFont="1" applyFill="1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0" fontId="9" fillId="4" borderId="13" xfId="0" applyFont="1" applyFill="1" applyBorder="1" applyAlignment="1">
      <alignment vertical="top" wrapText="1"/>
    </xf>
    <xf numFmtId="0" fontId="9" fillId="4" borderId="14" xfId="0" applyFont="1" applyFill="1" applyBorder="1" applyAlignment="1">
      <alignment vertical="top" wrapText="1"/>
    </xf>
    <xf numFmtId="2" fontId="0" fillId="4" borderId="13" xfId="0" applyNumberFormat="1" applyFill="1" applyBorder="1" applyAlignment="1">
      <alignment vertical="top" wrapText="1"/>
    </xf>
    <xf numFmtId="0" fontId="9" fillId="5" borderId="17" xfId="0" applyFont="1" applyFill="1" applyBorder="1" applyAlignment="1">
      <alignment horizontal="center" vertical="top" wrapText="1"/>
    </xf>
    <xf numFmtId="16" fontId="9" fillId="5" borderId="17" xfId="0" applyNumberFormat="1" applyFont="1" applyFill="1" applyBorder="1" applyAlignment="1">
      <alignment vertical="top" wrapText="1"/>
    </xf>
    <xf numFmtId="16" fontId="9" fillId="5" borderId="12" xfId="0" applyNumberFormat="1" applyFont="1" applyFill="1" applyBorder="1" applyAlignment="1">
      <alignment vertical="top" wrapText="1"/>
    </xf>
    <xf numFmtId="0" fontId="9" fillId="5" borderId="12" xfId="0" applyFont="1" applyFill="1" applyBorder="1" applyAlignment="1">
      <alignment vertical="top" wrapText="1"/>
    </xf>
    <xf numFmtId="0" fontId="9" fillId="5" borderId="14" xfId="0" applyFont="1" applyFill="1" applyBorder="1" applyAlignment="1">
      <alignment vertical="top" wrapText="1"/>
    </xf>
    <xf numFmtId="171" fontId="0" fillId="5" borderId="17" xfId="0" applyNumberFormat="1" applyFill="1" applyBorder="1" applyAlignment="1">
      <alignment vertical="top" wrapText="1"/>
    </xf>
    <xf numFmtId="171" fontId="0" fillId="5" borderId="13" xfId="0" applyNumberFormat="1" applyFill="1" applyBorder="1" applyAlignment="1">
      <alignment vertical="top" wrapText="1"/>
    </xf>
    <xf numFmtId="0" fontId="0" fillId="5" borderId="18" xfId="0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top" wrapText="1"/>
    </xf>
    <xf numFmtId="16" fontId="9" fillId="0" borderId="17" xfId="0" applyNumberFormat="1" applyFont="1" applyFill="1" applyBorder="1" applyAlignment="1">
      <alignment vertical="top" wrapText="1"/>
    </xf>
    <xf numFmtId="16" fontId="9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171" fontId="0" fillId="0" borderId="13" xfId="0" applyNumberForma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5" borderId="18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16" fontId="9" fillId="4" borderId="12" xfId="0" applyNumberFormat="1" applyFont="1" applyFill="1" applyBorder="1" applyAlignment="1">
      <alignment vertical="top" wrapText="1"/>
    </xf>
    <xf numFmtId="171" fontId="0" fillId="4" borderId="17" xfId="0" applyNumberFormat="1" applyFill="1" applyBorder="1" applyAlignment="1">
      <alignment vertical="top" wrapText="1"/>
    </xf>
    <xf numFmtId="171" fontId="0" fillId="4" borderId="13" xfId="0" applyNumberFormat="1" applyFill="1" applyBorder="1" applyAlignment="1">
      <alignment vertical="top" wrapText="1"/>
    </xf>
    <xf numFmtId="0" fontId="6" fillId="4" borderId="18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16" fontId="9" fillId="3" borderId="17" xfId="0" applyNumberFormat="1" applyFont="1" applyFill="1" applyBorder="1" applyAlignment="1">
      <alignment vertical="top" wrapText="1"/>
    </xf>
    <xf numFmtId="0" fontId="10" fillId="3" borderId="12" xfId="0" applyFont="1" applyFill="1" applyBorder="1" applyAlignment="1">
      <alignment vertical="top" wrapText="1"/>
    </xf>
    <xf numFmtId="0" fontId="9" fillId="3" borderId="14" xfId="0" applyFont="1" applyFill="1" applyBorder="1" applyAlignment="1">
      <alignment vertical="top" wrapText="1"/>
    </xf>
    <xf numFmtId="171" fontId="0" fillId="3" borderId="17" xfId="0" applyNumberFormat="1" applyFill="1" applyBorder="1" applyAlignment="1">
      <alignment vertical="top" wrapText="1"/>
    </xf>
    <xf numFmtId="171" fontId="0" fillId="3" borderId="13" xfId="0" applyNumberFormat="1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6" fillId="2" borderId="19" xfId="0" applyFont="1" applyFill="1" applyBorder="1" applyAlignment="1">
      <alignment horizontal="center" wrapText="1"/>
    </xf>
    <xf numFmtId="0" fontId="0" fillId="2" borderId="20" xfId="0" applyNumberFormat="1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2" xfId="0" applyFill="1" applyBorder="1" applyAlignment="1">
      <alignment horizontal="right" wrapText="1"/>
    </xf>
    <xf numFmtId="0" fontId="0" fillId="2" borderId="21" xfId="0" applyFill="1" applyBorder="1" applyAlignment="1">
      <alignment horizontal="right" wrapText="1"/>
    </xf>
    <xf numFmtId="0" fontId="6" fillId="2" borderId="20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2" fontId="0" fillId="2" borderId="22" xfId="0" applyNumberFormat="1" applyFill="1" applyBorder="1" applyAlignment="1">
      <alignment wrapText="1"/>
    </xf>
    <xf numFmtId="0" fontId="0" fillId="2" borderId="23" xfId="0" applyNumberFormat="1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9" fillId="0" borderId="24" xfId="0" applyFont="1" applyBorder="1" applyAlignment="1">
      <alignment horizontal="center" vertical="top" wrapText="1"/>
    </xf>
    <xf numFmtId="16" fontId="9" fillId="0" borderId="14" xfId="0" applyNumberFormat="1" applyFont="1" applyBorder="1" applyAlignment="1">
      <alignment vertical="top" wrapText="1"/>
    </xf>
    <xf numFmtId="16" fontId="9" fillId="6" borderId="14" xfId="0" applyNumberFormat="1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9" fillId="5" borderId="12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" fillId="0" borderId="18" xfId="0" applyFont="1" applyFill="1" applyBorder="1" applyAlignment="1">
      <alignment vertical="top" wrapText="1"/>
    </xf>
    <xf numFmtId="0" fontId="0" fillId="4" borderId="18" xfId="0" applyFont="1" applyFill="1" applyBorder="1" applyAlignment="1">
      <alignment vertical="top" wrapText="1"/>
    </xf>
    <xf numFmtId="0" fontId="9" fillId="3" borderId="1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HOD\Pohod2008\Sayany\&#1055;&#1083;&#1072;&#1085;-&#1075;&#1088;&#1072;&#1092;&#1080;&#1082;%20&#1087;&#1086;&#1093;&#1086;&#1076;&#1072;%204%20&#1082;.&#1089;.%20S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HOD\Pohod2008\Sayany\&#1055;&#1083;&#1072;&#1085;-&#1075;&#1088;&#1072;&#1092;&#1080;&#1082;%20&#1087;&#1086;&#1093;&#1086;&#1076;&#1072;%205%20&#1082;.&#1089;.%20S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DocSK\POHOD\Pohod2008\Sayany\&#1055;&#1083;&#1072;&#1085;-&#1075;&#1088;&#1072;&#1092;&#1080;&#1082;%20&#1087;&#1086;&#1093;&#1086;&#1076;&#1072;%204%20&#1082;.&#1089;.%20S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DocSK\POHOD\Pohod2008\Sayany\&#1055;&#1083;&#1072;&#1085;-&#1075;&#1088;&#1072;&#1092;&#1080;&#1082;%20&#1087;&#1086;&#1093;&#1086;&#1076;&#1072;%205%20&#1082;.&#1089;.%20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Высотный график"/>
    </sheetNames>
    <definedNames>
      <definedName name="DeleteFormuls"/>
      <definedName name="DeleteRow"/>
      <definedName name="FillFormuls"/>
      <definedName name="Hide_iPAQ"/>
      <definedName name="InsertRow"/>
      <definedName name="Show_iPAQ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Высотный график"/>
    </sheetNames>
    <definedNames>
      <definedName name="DeleteFormuls"/>
      <definedName name="DeleteRow"/>
      <definedName name="FillFormuls"/>
      <definedName name="Hide_iPAQ"/>
      <definedName name="InsertRow"/>
      <definedName name="Show_iPAQ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Высотный график"/>
    </sheetNames>
    <definedNames>
      <definedName name="DeleteFormuls"/>
      <definedName name="DeleteRow"/>
      <definedName name="FillFormuls"/>
      <definedName name="Hide_iPAQ"/>
      <definedName name="InsertRow"/>
      <definedName name="Show_iPAQ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Высотный график"/>
    </sheetNames>
    <definedNames>
      <definedName name="DeleteFormuls"/>
      <definedName name="DeleteRow"/>
      <definedName name="FillFormuls"/>
      <definedName name="Hide_iPAQ"/>
      <definedName name="InsertRow"/>
      <definedName name="Show_iPAQ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75" zoomScaleNormal="75" workbookViewId="0" topLeftCell="A1">
      <selection activeCell="A3" sqref="A3"/>
    </sheetView>
  </sheetViews>
  <sheetFormatPr defaultColWidth="9.00390625" defaultRowHeight="12.75"/>
  <cols>
    <col min="1" max="1" width="4.125" style="88" customWidth="1"/>
    <col min="2" max="2" width="6.125" style="89" customWidth="1"/>
    <col min="3" max="3" width="13.00390625" style="90" hidden="1" customWidth="1"/>
    <col min="4" max="4" width="58.625" style="90" customWidth="1"/>
    <col min="5" max="5" width="0.2421875" style="90" customWidth="1"/>
    <col min="6" max="6" width="1.00390625" style="90" hidden="1" customWidth="1"/>
    <col min="7" max="7" width="5.75390625" style="90" customWidth="1"/>
    <col min="8" max="8" width="0.12890625" style="90" customWidth="1"/>
    <col min="9" max="9" width="5.875" style="90" customWidth="1"/>
    <col min="10" max="10" width="69.125" style="90" customWidth="1"/>
    <col min="11" max="16384" width="9.125" style="7" customWidth="1"/>
  </cols>
  <sheetData>
    <row r="1" spans="1:10" ht="14.25">
      <c r="A1" s="1">
        <f>ROW(A21)</f>
        <v>21</v>
      </c>
      <c r="B1" s="2"/>
      <c r="C1" s="3"/>
      <c r="D1" s="4" t="s">
        <v>0</v>
      </c>
      <c r="E1" s="3"/>
      <c r="F1" s="3"/>
      <c r="G1" s="3"/>
      <c r="H1" s="3"/>
      <c r="I1" s="5"/>
      <c r="J1" s="6"/>
    </row>
    <row r="2" spans="1:10" ht="13.5" thickBot="1">
      <c r="A2" s="8"/>
      <c r="B2" s="9"/>
      <c r="C2" s="10"/>
      <c r="D2" s="11" t="s">
        <v>128</v>
      </c>
      <c r="E2" s="7"/>
      <c r="F2" s="7"/>
      <c r="G2" s="7"/>
      <c r="H2" s="7"/>
      <c r="I2" s="12"/>
      <c r="J2" s="13"/>
    </row>
    <row r="3" spans="1:10" ht="33" customHeight="1">
      <c r="A3" s="14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6" t="s">
        <v>7</v>
      </c>
      <c r="H3" s="16" t="s">
        <v>8</v>
      </c>
      <c r="I3" s="19" t="s">
        <v>9</v>
      </c>
      <c r="J3" s="20" t="s">
        <v>10</v>
      </c>
    </row>
    <row r="4" spans="1:10" ht="25.5">
      <c r="A4" s="21"/>
      <c r="B4" s="22" t="s">
        <v>11</v>
      </c>
      <c r="C4" s="23" t="s">
        <v>12</v>
      </c>
      <c r="D4" s="24" t="s">
        <v>13</v>
      </c>
      <c r="E4" s="25"/>
      <c r="F4" s="25"/>
      <c r="G4" s="25"/>
      <c r="H4" s="25"/>
      <c r="I4" s="26"/>
      <c r="J4" s="27"/>
    </row>
    <row r="5" spans="1:10" ht="25.5">
      <c r="A5" s="21"/>
      <c r="B5" s="28" t="s">
        <v>115</v>
      </c>
      <c r="C5" s="29" t="s">
        <v>78</v>
      </c>
      <c r="D5" s="24" t="s">
        <v>79</v>
      </c>
      <c r="E5" s="25"/>
      <c r="F5" s="25"/>
      <c r="G5" s="25"/>
      <c r="H5" s="25"/>
      <c r="I5" s="26"/>
      <c r="J5" s="27"/>
    </row>
    <row r="6" spans="1:10" ht="38.25">
      <c r="A6" s="30">
        <v>1</v>
      </c>
      <c r="B6" s="31" t="s">
        <v>14</v>
      </c>
      <c r="C6" s="32" t="s">
        <v>12</v>
      </c>
      <c r="D6" s="33" t="s">
        <v>116</v>
      </c>
      <c r="E6" s="34"/>
      <c r="F6" s="35"/>
      <c r="G6" s="35">
        <v>7</v>
      </c>
      <c r="H6" s="35"/>
      <c r="I6" s="36">
        <f aca="true" t="shared" si="0" ref="I6:I20">PRODUCT(G6,1.2)</f>
        <v>8.4</v>
      </c>
      <c r="J6" s="36" t="s">
        <v>117</v>
      </c>
    </row>
    <row r="7" spans="1:10" ht="25.5">
      <c r="A7" s="37">
        <v>2</v>
      </c>
      <c r="B7" s="38" t="s">
        <v>18</v>
      </c>
      <c r="C7" s="39"/>
      <c r="D7" s="40" t="s">
        <v>118</v>
      </c>
      <c r="E7" s="41">
        <v>0</v>
      </c>
      <c r="F7" s="40">
        <v>1</v>
      </c>
      <c r="G7" s="42">
        <v>14</v>
      </c>
      <c r="H7" s="40">
        <v>500</v>
      </c>
      <c r="I7" s="43">
        <f t="shared" si="0"/>
        <v>16.8</v>
      </c>
      <c r="J7" s="44"/>
    </row>
    <row r="8" spans="1:10" ht="25.5">
      <c r="A8" s="45">
        <v>3</v>
      </c>
      <c r="B8" s="46" t="s">
        <v>22</v>
      </c>
      <c r="C8" s="47"/>
      <c r="D8" s="48" t="s">
        <v>119</v>
      </c>
      <c r="E8" s="49"/>
      <c r="F8" s="48">
        <v>1</v>
      </c>
      <c r="G8" s="50">
        <v>9</v>
      </c>
      <c r="H8" s="48"/>
      <c r="I8" s="50">
        <f t="shared" si="0"/>
        <v>10.799999999999999</v>
      </c>
      <c r="J8" s="51"/>
    </row>
    <row r="9" spans="1:10" ht="25.5">
      <c r="A9" s="37">
        <v>4</v>
      </c>
      <c r="B9" s="38" t="s">
        <v>24</v>
      </c>
      <c r="C9" s="39"/>
      <c r="D9" s="40" t="s">
        <v>120</v>
      </c>
      <c r="E9" s="41">
        <v>0</v>
      </c>
      <c r="F9" s="40">
        <v>1</v>
      </c>
      <c r="G9" s="43">
        <v>17</v>
      </c>
      <c r="H9" s="40">
        <v>400</v>
      </c>
      <c r="I9" s="43">
        <f t="shared" si="0"/>
        <v>20.4</v>
      </c>
      <c r="J9" s="44"/>
    </row>
    <row r="10" spans="1:10" ht="25.5">
      <c r="A10" s="45">
        <v>5</v>
      </c>
      <c r="B10" s="46" t="s">
        <v>26</v>
      </c>
      <c r="C10" s="47"/>
      <c r="D10" s="40" t="s">
        <v>121</v>
      </c>
      <c r="E10" s="41">
        <v>1</v>
      </c>
      <c r="F10" s="40">
        <v>1</v>
      </c>
      <c r="G10" s="42">
        <v>19</v>
      </c>
      <c r="H10" s="40">
        <v>3600</v>
      </c>
      <c r="I10" s="43">
        <f t="shared" si="0"/>
        <v>22.8</v>
      </c>
      <c r="J10" s="51" t="s">
        <v>122</v>
      </c>
    </row>
    <row r="11" spans="1:10" ht="25.5">
      <c r="A11" s="37">
        <v>6</v>
      </c>
      <c r="B11" s="38" t="s">
        <v>28</v>
      </c>
      <c r="C11" s="39"/>
      <c r="D11" s="40" t="s">
        <v>94</v>
      </c>
      <c r="E11" s="41">
        <v>1</v>
      </c>
      <c r="F11" s="40">
        <v>1</v>
      </c>
      <c r="G11" s="42">
        <v>16</v>
      </c>
      <c r="H11" s="40">
        <v>3600</v>
      </c>
      <c r="I11" s="43">
        <f t="shared" si="0"/>
        <v>19.2</v>
      </c>
      <c r="J11" s="40"/>
    </row>
    <row r="12" spans="1:10" ht="25.5">
      <c r="A12" s="45">
        <v>7</v>
      </c>
      <c r="B12" s="46" t="s">
        <v>30</v>
      </c>
      <c r="C12" s="47"/>
      <c r="D12" s="48" t="s">
        <v>95</v>
      </c>
      <c r="E12" s="49">
        <v>1</v>
      </c>
      <c r="F12" s="48">
        <v>1</v>
      </c>
      <c r="G12" s="50">
        <v>15</v>
      </c>
      <c r="H12" s="48">
        <v>4468</v>
      </c>
      <c r="I12" s="50">
        <f t="shared" si="0"/>
        <v>18</v>
      </c>
      <c r="J12" s="51"/>
    </row>
    <row r="13" spans="1:10" ht="38.25">
      <c r="A13" s="37">
        <v>8</v>
      </c>
      <c r="B13" s="38" t="s">
        <v>32</v>
      </c>
      <c r="C13" s="39"/>
      <c r="D13" s="40" t="s">
        <v>123</v>
      </c>
      <c r="E13" s="41">
        <v>1</v>
      </c>
      <c r="F13" s="40">
        <v>1</v>
      </c>
      <c r="G13" s="42">
        <v>18</v>
      </c>
      <c r="H13" s="40">
        <v>4700</v>
      </c>
      <c r="I13" s="43">
        <f t="shared" si="0"/>
        <v>21.599999999999998</v>
      </c>
      <c r="J13" s="44" t="s">
        <v>124</v>
      </c>
    </row>
    <row r="14" spans="1:10" ht="54.75" customHeight="1">
      <c r="A14" s="45">
        <v>9</v>
      </c>
      <c r="B14" s="46" t="s">
        <v>34</v>
      </c>
      <c r="C14" s="47"/>
      <c r="D14" s="48" t="s">
        <v>107</v>
      </c>
      <c r="E14" s="49">
        <v>1</v>
      </c>
      <c r="F14" s="48">
        <v>1</v>
      </c>
      <c r="G14" s="50">
        <v>17</v>
      </c>
      <c r="H14" s="48">
        <v>3800</v>
      </c>
      <c r="I14" s="50">
        <f t="shared" si="0"/>
        <v>20.4</v>
      </c>
      <c r="J14" s="48"/>
    </row>
    <row r="15" spans="1:10" ht="51">
      <c r="A15" s="37">
        <v>10</v>
      </c>
      <c r="B15" s="38" t="s">
        <v>35</v>
      </c>
      <c r="C15" s="39"/>
      <c r="D15" s="40" t="s">
        <v>125</v>
      </c>
      <c r="E15" s="41">
        <v>1</v>
      </c>
      <c r="F15" s="40">
        <v>1</v>
      </c>
      <c r="G15" s="42">
        <v>14</v>
      </c>
      <c r="H15" s="40">
        <v>4100</v>
      </c>
      <c r="I15" s="43">
        <f t="shared" si="0"/>
        <v>16.8</v>
      </c>
      <c r="J15" s="40" t="s">
        <v>100</v>
      </c>
    </row>
    <row r="16" spans="1:10" ht="76.5">
      <c r="A16" s="45">
        <v>11</v>
      </c>
      <c r="B16" s="46" t="s">
        <v>37</v>
      </c>
      <c r="C16" s="47"/>
      <c r="D16" s="40" t="s">
        <v>108</v>
      </c>
      <c r="E16" s="41">
        <v>1</v>
      </c>
      <c r="F16" s="40">
        <v>1</v>
      </c>
      <c r="G16" s="42">
        <v>8</v>
      </c>
      <c r="H16" s="40">
        <v>4300</v>
      </c>
      <c r="I16" s="43">
        <f t="shared" si="0"/>
        <v>9.6</v>
      </c>
      <c r="J16" s="40" t="s">
        <v>101</v>
      </c>
    </row>
    <row r="17" spans="1:10" ht="38.25">
      <c r="A17" s="37">
        <v>12</v>
      </c>
      <c r="B17" s="46" t="s">
        <v>39</v>
      </c>
      <c r="C17" s="39"/>
      <c r="D17" s="48" t="s">
        <v>109</v>
      </c>
      <c r="E17" s="49">
        <v>1</v>
      </c>
      <c r="F17" s="48">
        <v>1</v>
      </c>
      <c r="G17" s="50">
        <v>7</v>
      </c>
      <c r="H17" s="48">
        <v>4300</v>
      </c>
      <c r="I17" s="50">
        <f t="shared" si="0"/>
        <v>8.4</v>
      </c>
      <c r="J17" s="51" t="s">
        <v>102</v>
      </c>
    </row>
    <row r="18" spans="1:10" ht="79.5" customHeight="1">
      <c r="A18" s="45">
        <v>13</v>
      </c>
      <c r="B18" s="38" t="s">
        <v>42</v>
      </c>
      <c r="C18" s="47"/>
      <c r="D18" s="40" t="s">
        <v>74</v>
      </c>
      <c r="E18" s="41">
        <v>1</v>
      </c>
      <c r="F18" s="40">
        <v>1</v>
      </c>
      <c r="G18" s="42">
        <v>14</v>
      </c>
      <c r="H18" s="40">
        <v>4300</v>
      </c>
      <c r="I18" s="43">
        <f t="shared" si="0"/>
        <v>16.8</v>
      </c>
      <c r="J18" s="55" t="s">
        <v>103</v>
      </c>
    </row>
    <row r="19" spans="1:10" ht="56.25" customHeight="1">
      <c r="A19" s="37">
        <v>14</v>
      </c>
      <c r="B19" s="46" t="s">
        <v>43</v>
      </c>
      <c r="C19" s="39"/>
      <c r="D19" s="48" t="s">
        <v>54</v>
      </c>
      <c r="E19" s="49">
        <v>1</v>
      </c>
      <c r="F19" s="48">
        <v>1</v>
      </c>
      <c r="G19" s="50">
        <v>14</v>
      </c>
      <c r="H19" s="48">
        <v>4189</v>
      </c>
      <c r="I19" s="50">
        <f t="shared" si="0"/>
        <v>16.8</v>
      </c>
      <c r="J19" s="56" t="s">
        <v>129</v>
      </c>
    </row>
    <row r="20" spans="1:10" ht="25.5">
      <c r="A20" s="93">
        <v>15</v>
      </c>
      <c r="B20" s="63" t="s">
        <v>45</v>
      </c>
      <c r="C20" s="47"/>
      <c r="D20" s="64" t="s">
        <v>114</v>
      </c>
      <c r="E20" s="65">
        <v>1</v>
      </c>
      <c r="F20" s="24">
        <v>1</v>
      </c>
      <c r="G20" s="66">
        <v>0</v>
      </c>
      <c r="H20" s="24"/>
      <c r="I20" s="67">
        <f t="shared" si="0"/>
        <v>0</v>
      </c>
      <c r="J20" s="68"/>
    </row>
    <row r="21" spans="1:10" ht="25.5">
      <c r="A21" s="69"/>
      <c r="B21" s="70"/>
      <c r="C21" s="71"/>
      <c r="D21" s="72" t="s">
        <v>61</v>
      </c>
      <c r="E21" s="73" t="s">
        <v>62</v>
      </c>
      <c r="F21" s="73"/>
      <c r="G21" s="74" t="str">
        <f>SUM(G7:G20)&amp;" км"</f>
        <v>182 км</v>
      </c>
      <c r="H21" s="75"/>
      <c r="I21" s="76"/>
      <c r="J21" s="77"/>
    </row>
    <row r="22" spans="1:10" ht="25.5">
      <c r="A22" s="69"/>
      <c r="B22" s="70"/>
      <c r="C22" s="71"/>
      <c r="D22" s="72" t="s">
        <v>63</v>
      </c>
      <c r="E22" s="73" t="s">
        <v>62</v>
      </c>
      <c r="F22" s="73"/>
      <c r="G22" s="78"/>
      <c r="H22" s="75"/>
      <c r="I22" s="74">
        <f>PRODUCT(SUM(G7:G20),1.2)</f>
        <v>218.4</v>
      </c>
      <c r="J22" s="77" t="s">
        <v>64</v>
      </c>
    </row>
    <row r="23" spans="1:10" ht="12.75">
      <c r="A23" s="79"/>
      <c r="B23" s="80"/>
      <c r="C23" s="81"/>
      <c r="D23" s="82" t="s">
        <v>65</v>
      </c>
      <c r="E23" s="83"/>
      <c r="F23" s="84"/>
      <c r="G23" s="41"/>
      <c r="H23" s="41"/>
      <c r="I23" s="85"/>
      <c r="J23" s="86"/>
    </row>
    <row r="24" spans="1:10" ht="216.75">
      <c r="A24" s="79"/>
      <c r="B24" s="80"/>
      <c r="C24" s="81"/>
      <c r="D24" s="90" t="s">
        <v>126</v>
      </c>
      <c r="E24" s="83"/>
      <c r="F24" s="84"/>
      <c r="G24" s="41"/>
      <c r="H24" s="41"/>
      <c r="I24" s="85"/>
      <c r="J24" s="86" t="s">
        <v>127</v>
      </c>
    </row>
    <row r="25" spans="1:10" ht="12.75">
      <c r="A25" s="79"/>
      <c r="B25" s="80"/>
      <c r="C25" s="81"/>
      <c r="D25" s="87"/>
      <c r="E25" s="83"/>
      <c r="F25" s="84"/>
      <c r="G25" s="41"/>
      <c r="H25" s="41"/>
      <c r="I25" s="85"/>
      <c r="J25" s="86"/>
    </row>
    <row r="26" spans="1:10" ht="12.75">
      <c r="A26" s="79"/>
      <c r="B26" s="80"/>
      <c r="C26" s="81"/>
      <c r="D26" s="87"/>
      <c r="E26" s="83"/>
      <c r="F26" s="84"/>
      <c r="G26" s="41"/>
      <c r="H26" s="41"/>
      <c r="I26" s="85"/>
      <c r="J26" s="86"/>
    </row>
    <row r="27" spans="1:10" ht="12.75">
      <c r="A27" s="79"/>
      <c r="B27" s="80"/>
      <c r="C27" s="81"/>
      <c r="D27" s="87"/>
      <c r="E27" s="83"/>
      <c r="F27" s="84"/>
      <c r="G27" s="41"/>
      <c r="H27" s="41"/>
      <c r="I27" s="85"/>
      <c r="J27" s="86"/>
    </row>
    <row r="28" spans="1:10" ht="12.75">
      <c r="A28" s="79"/>
      <c r="B28" s="80"/>
      <c r="C28" s="81"/>
      <c r="D28" s="87"/>
      <c r="E28" s="83"/>
      <c r="F28" s="84"/>
      <c r="G28" s="41"/>
      <c r="H28" s="41"/>
      <c r="I28" s="85"/>
      <c r="J28" s="86"/>
    </row>
    <row r="29" spans="1:10" ht="12.75">
      <c r="A29" s="79"/>
      <c r="B29" s="80"/>
      <c r="C29" s="81"/>
      <c r="D29" s="87"/>
      <c r="E29" s="83"/>
      <c r="F29" s="84"/>
      <c r="G29" s="41"/>
      <c r="H29" s="41"/>
      <c r="I29" s="85"/>
      <c r="J29" s="86"/>
    </row>
    <row r="30" spans="1:10" ht="12.75">
      <c r="A30" s="79"/>
      <c r="B30" s="80"/>
      <c r="C30" s="81"/>
      <c r="D30" s="87"/>
      <c r="E30" s="83"/>
      <c r="F30" s="84"/>
      <c r="G30" s="41"/>
      <c r="H30" s="41"/>
      <c r="I30" s="85"/>
      <c r="J30" s="86"/>
    </row>
    <row r="31" spans="1:10" ht="12.75">
      <c r="A31" s="79"/>
      <c r="B31" s="80"/>
      <c r="C31" s="81"/>
      <c r="D31" s="87"/>
      <c r="E31" s="83"/>
      <c r="F31" s="84"/>
      <c r="G31" s="41"/>
      <c r="H31" s="41"/>
      <c r="I31" s="85"/>
      <c r="J31" s="86"/>
    </row>
    <row r="32" ht="153">
      <c r="J32" s="90" t="s">
        <v>77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B13">
      <selection activeCell="J14" sqref="J14"/>
    </sheetView>
  </sheetViews>
  <sheetFormatPr defaultColWidth="9.00390625" defaultRowHeight="12.75"/>
  <cols>
    <col min="1" max="1" width="4.125" style="88" customWidth="1"/>
    <col min="2" max="2" width="6.125" style="89" customWidth="1"/>
    <col min="3" max="3" width="13.00390625" style="90" hidden="1" customWidth="1"/>
    <col min="4" max="4" width="54.375" style="90" customWidth="1"/>
    <col min="5" max="5" width="0.2421875" style="90" customWidth="1"/>
    <col min="6" max="6" width="1.00390625" style="90" hidden="1" customWidth="1"/>
    <col min="7" max="7" width="5.75390625" style="90" customWidth="1"/>
    <col min="8" max="8" width="0.12890625" style="90" customWidth="1"/>
    <col min="9" max="9" width="5.875" style="90" customWidth="1"/>
    <col min="10" max="10" width="61.25390625" style="90" customWidth="1"/>
    <col min="11" max="16384" width="9.125" style="7" customWidth="1"/>
  </cols>
  <sheetData>
    <row r="1" spans="1:10" ht="28.5">
      <c r="A1" s="1">
        <f>ROW(A28)</f>
        <v>28</v>
      </c>
      <c r="B1" s="2"/>
      <c r="C1" s="3"/>
      <c r="D1" s="4" t="s">
        <v>0</v>
      </c>
      <c r="E1" s="3"/>
      <c r="F1" s="3"/>
      <c r="G1" s="3"/>
      <c r="H1" s="3"/>
      <c r="I1" s="5"/>
      <c r="J1" s="6"/>
    </row>
    <row r="2" spans="1:10" ht="13.5" thickBot="1">
      <c r="A2" s="8"/>
      <c r="B2" s="9"/>
      <c r="C2" s="10"/>
      <c r="D2" s="11" t="s">
        <v>104</v>
      </c>
      <c r="E2" s="7"/>
      <c r="F2" s="7"/>
      <c r="G2" s="7"/>
      <c r="H2" s="7"/>
      <c r="I2" s="12"/>
      <c r="J2" s="13"/>
    </row>
    <row r="3" spans="1:10" ht="24.75" customHeight="1">
      <c r="A3" s="14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6" t="s">
        <v>7</v>
      </c>
      <c r="H3" s="16" t="s">
        <v>8</v>
      </c>
      <c r="I3" s="19" t="s">
        <v>9</v>
      </c>
      <c r="J3" s="20" t="s">
        <v>10</v>
      </c>
    </row>
    <row r="4" spans="1:10" ht="32.25" customHeight="1">
      <c r="A4" s="21"/>
      <c r="B4" s="22" t="s">
        <v>11</v>
      </c>
      <c r="C4" s="23" t="s">
        <v>12</v>
      </c>
      <c r="D4" s="24" t="s">
        <v>13</v>
      </c>
      <c r="E4" s="25"/>
      <c r="F4" s="25"/>
      <c r="G4" s="25"/>
      <c r="H4" s="25"/>
      <c r="I4" s="26"/>
      <c r="J4" s="27"/>
    </row>
    <row r="5" spans="1:10" ht="25.5" customHeight="1">
      <c r="A5" s="21"/>
      <c r="B5" s="28" t="s">
        <v>78</v>
      </c>
      <c r="C5" s="29" t="s">
        <v>78</v>
      </c>
      <c r="D5" s="24" t="s">
        <v>79</v>
      </c>
      <c r="E5" s="25"/>
      <c r="F5" s="25"/>
      <c r="G5" s="25"/>
      <c r="H5" s="25"/>
      <c r="I5" s="26"/>
      <c r="J5" s="27"/>
    </row>
    <row r="6" spans="1:10" ht="76.5">
      <c r="A6" s="30">
        <v>0</v>
      </c>
      <c r="B6" s="31" t="s">
        <v>14</v>
      </c>
      <c r="C6" s="32" t="s">
        <v>12</v>
      </c>
      <c r="D6" s="33" t="s">
        <v>80</v>
      </c>
      <c r="E6" s="34"/>
      <c r="F6" s="35"/>
      <c r="G6" s="35"/>
      <c r="H6" s="35"/>
      <c r="I6" s="36"/>
      <c r="J6" s="36" t="s">
        <v>16</v>
      </c>
    </row>
    <row r="7" spans="1:10" ht="25.5">
      <c r="A7" s="37" t="s">
        <v>17</v>
      </c>
      <c r="B7" s="38" t="s">
        <v>18</v>
      </c>
      <c r="C7" s="39"/>
      <c r="D7" s="40" t="s">
        <v>81</v>
      </c>
      <c r="E7" s="41">
        <v>0</v>
      </c>
      <c r="F7" s="40">
        <v>1</v>
      </c>
      <c r="G7" s="42">
        <v>12</v>
      </c>
      <c r="H7" s="40">
        <v>500</v>
      </c>
      <c r="I7" s="43">
        <f aca="true" t="shared" si="0" ref="I7:I27">PRODUCT(G7,1.2)</f>
        <v>14.399999999999999</v>
      </c>
      <c r="J7" s="44" t="s">
        <v>20</v>
      </c>
    </row>
    <row r="8" spans="1:10" ht="25.5">
      <c r="A8" s="45" t="s">
        <v>21</v>
      </c>
      <c r="B8" s="46" t="s">
        <v>22</v>
      </c>
      <c r="C8" s="47"/>
      <c r="D8" s="48" t="s">
        <v>82</v>
      </c>
      <c r="E8" s="49"/>
      <c r="F8" s="48">
        <v>1</v>
      </c>
      <c r="G8" s="50">
        <v>9</v>
      </c>
      <c r="H8" s="48"/>
      <c r="I8" s="50">
        <f t="shared" si="0"/>
        <v>10.799999999999999</v>
      </c>
      <c r="J8" s="51" t="s">
        <v>83</v>
      </c>
    </row>
    <row r="9" spans="1:10" ht="63.75">
      <c r="A9" s="37">
        <v>3</v>
      </c>
      <c r="B9" s="38" t="s">
        <v>24</v>
      </c>
      <c r="C9" s="39"/>
      <c r="D9" s="40" t="s">
        <v>84</v>
      </c>
      <c r="E9" s="41">
        <v>0</v>
      </c>
      <c r="F9" s="40">
        <v>1</v>
      </c>
      <c r="G9" s="43">
        <v>12</v>
      </c>
      <c r="H9" s="40">
        <v>400</v>
      </c>
      <c r="I9" s="43">
        <f t="shared" si="0"/>
        <v>14.399999999999999</v>
      </c>
      <c r="J9" s="44"/>
    </row>
    <row r="10" spans="1:10" ht="25.5">
      <c r="A10" s="45">
        <v>4</v>
      </c>
      <c r="B10" s="46" t="s">
        <v>26</v>
      </c>
      <c r="C10" s="47"/>
      <c r="D10" s="48" t="s">
        <v>85</v>
      </c>
      <c r="E10" s="49">
        <v>0</v>
      </c>
      <c r="F10" s="48">
        <v>1</v>
      </c>
      <c r="G10" s="50">
        <v>9</v>
      </c>
      <c r="H10" s="48">
        <v>3500</v>
      </c>
      <c r="I10" s="50">
        <f t="shared" si="0"/>
        <v>10.799999999999999</v>
      </c>
      <c r="J10" s="91" t="s">
        <v>86</v>
      </c>
    </row>
    <row r="11" spans="1:10" ht="38.25">
      <c r="A11" s="37">
        <v>5</v>
      </c>
      <c r="B11" s="38" t="s">
        <v>28</v>
      </c>
      <c r="C11" s="39"/>
      <c r="D11" s="40" t="s">
        <v>87</v>
      </c>
      <c r="E11" s="41">
        <v>0</v>
      </c>
      <c r="F11" s="40">
        <v>1</v>
      </c>
      <c r="G11" s="42">
        <v>16</v>
      </c>
      <c r="H11" s="40">
        <v>3300</v>
      </c>
      <c r="I11" s="43">
        <f t="shared" si="0"/>
        <v>19.2</v>
      </c>
      <c r="J11" s="44" t="s">
        <v>106</v>
      </c>
    </row>
    <row r="12" spans="1:10" ht="89.25">
      <c r="A12" s="45">
        <v>6</v>
      </c>
      <c r="B12" s="46" t="s">
        <v>30</v>
      </c>
      <c r="C12" s="47"/>
      <c r="D12" s="48" t="s">
        <v>88</v>
      </c>
      <c r="E12" s="49">
        <v>0</v>
      </c>
      <c r="F12" s="48">
        <v>1</v>
      </c>
      <c r="G12" s="50">
        <v>15</v>
      </c>
      <c r="H12" s="48">
        <v>4090</v>
      </c>
      <c r="I12" s="50">
        <f t="shared" si="0"/>
        <v>18</v>
      </c>
      <c r="J12" s="51" t="s">
        <v>89</v>
      </c>
    </row>
    <row r="13" spans="1:10" ht="38.25">
      <c r="A13" s="37">
        <v>7</v>
      </c>
      <c r="B13" s="38" t="s">
        <v>32</v>
      </c>
      <c r="C13" s="39"/>
      <c r="D13" s="40" t="s">
        <v>90</v>
      </c>
      <c r="E13" s="41">
        <v>1</v>
      </c>
      <c r="F13" s="40">
        <v>1</v>
      </c>
      <c r="G13" s="42">
        <v>13</v>
      </c>
      <c r="H13" s="40">
        <v>4090</v>
      </c>
      <c r="I13" s="43">
        <f t="shared" si="0"/>
        <v>15.6</v>
      </c>
      <c r="J13" s="53" t="s">
        <v>91</v>
      </c>
    </row>
    <row r="14" spans="1:10" ht="38.25">
      <c r="A14" s="45">
        <v>8</v>
      </c>
      <c r="B14" s="46" t="s">
        <v>34</v>
      </c>
      <c r="C14" s="47"/>
      <c r="D14" s="48" t="s">
        <v>92</v>
      </c>
      <c r="E14" s="49">
        <v>0</v>
      </c>
      <c r="F14" s="48">
        <v>1</v>
      </c>
      <c r="G14" s="50">
        <v>17</v>
      </c>
      <c r="H14" s="48">
        <v>3900</v>
      </c>
      <c r="I14" s="50">
        <f t="shared" si="0"/>
        <v>20.4</v>
      </c>
      <c r="J14" s="51" t="s">
        <v>93</v>
      </c>
    </row>
    <row r="15" spans="1:10" ht="25.5">
      <c r="A15" s="37">
        <v>9</v>
      </c>
      <c r="B15" s="38" t="s">
        <v>35</v>
      </c>
      <c r="C15" s="39"/>
      <c r="D15" s="24" t="s">
        <v>94</v>
      </c>
      <c r="E15" s="41">
        <v>1</v>
      </c>
      <c r="F15" s="40">
        <v>1</v>
      </c>
      <c r="G15" s="42">
        <v>16</v>
      </c>
      <c r="H15" s="40">
        <v>3600</v>
      </c>
      <c r="I15" s="43">
        <f t="shared" si="0"/>
        <v>19.2</v>
      </c>
      <c r="J15" s="40"/>
    </row>
    <row r="16" spans="1:10" ht="25.5">
      <c r="A16" s="45">
        <v>10</v>
      </c>
      <c r="B16" s="46" t="s">
        <v>37</v>
      </c>
      <c r="C16" s="47"/>
      <c r="D16" s="48" t="s">
        <v>95</v>
      </c>
      <c r="E16" s="49">
        <v>1</v>
      </c>
      <c r="F16" s="48">
        <v>1</v>
      </c>
      <c r="G16" s="50">
        <v>15</v>
      </c>
      <c r="H16" s="48">
        <v>4468</v>
      </c>
      <c r="I16" s="50">
        <f t="shared" si="0"/>
        <v>18</v>
      </c>
      <c r="J16" s="51"/>
    </row>
    <row r="17" spans="1:10" ht="25.5">
      <c r="A17" s="37">
        <v>11</v>
      </c>
      <c r="B17" s="46" t="s">
        <v>39</v>
      </c>
      <c r="C17" s="39"/>
      <c r="D17" s="40" t="s">
        <v>96</v>
      </c>
      <c r="E17" s="41">
        <v>1</v>
      </c>
      <c r="F17" s="40">
        <v>1</v>
      </c>
      <c r="G17" s="42">
        <v>14</v>
      </c>
      <c r="H17" s="40">
        <v>4700</v>
      </c>
      <c r="I17" s="43">
        <f>PRODUCT(G17,1.2)</f>
        <v>16.8</v>
      </c>
      <c r="J17" s="44"/>
    </row>
    <row r="18" spans="1:10" ht="51">
      <c r="A18" s="45">
        <v>12</v>
      </c>
      <c r="B18" s="38" t="s">
        <v>42</v>
      </c>
      <c r="C18" s="47"/>
      <c r="D18" s="48" t="s">
        <v>107</v>
      </c>
      <c r="E18" s="49">
        <v>1</v>
      </c>
      <c r="F18" s="48">
        <v>1</v>
      </c>
      <c r="G18" s="50">
        <v>11</v>
      </c>
      <c r="H18" s="48">
        <v>3800</v>
      </c>
      <c r="I18" s="50">
        <f t="shared" si="0"/>
        <v>13.2</v>
      </c>
      <c r="J18" s="48"/>
    </row>
    <row r="19" spans="1:10" ht="25.5">
      <c r="A19" s="37">
        <v>13</v>
      </c>
      <c r="B19" s="46" t="s">
        <v>43</v>
      </c>
      <c r="C19" s="39"/>
      <c r="D19" s="40" t="s">
        <v>97</v>
      </c>
      <c r="E19" s="41">
        <v>1</v>
      </c>
      <c r="F19" s="40">
        <v>1</v>
      </c>
      <c r="G19" s="42">
        <v>7</v>
      </c>
      <c r="H19" s="40">
        <v>4100</v>
      </c>
      <c r="I19" s="43">
        <f t="shared" si="0"/>
        <v>8.4</v>
      </c>
      <c r="J19" s="54" t="s">
        <v>98</v>
      </c>
    </row>
    <row r="20" spans="1:10" ht="38.25">
      <c r="A20" s="45">
        <v>14</v>
      </c>
      <c r="B20" s="38" t="s">
        <v>45</v>
      </c>
      <c r="C20" s="47"/>
      <c r="D20" s="48" t="s">
        <v>99</v>
      </c>
      <c r="E20" s="49">
        <v>1</v>
      </c>
      <c r="F20" s="48">
        <v>1</v>
      </c>
      <c r="G20" s="50">
        <v>5</v>
      </c>
      <c r="H20" s="48">
        <v>4000</v>
      </c>
      <c r="I20" s="50">
        <f t="shared" si="0"/>
        <v>6</v>
      </c>
      <c r="J20" s="51" t="s">
        <v>100</v>
      </c>
    </row>
    <row r="21" spans="1:10" ht="76.5">
      <c r="A21" s="37">
        <v>15</v>
      </c>
      <c r="B21" s="46" t="s">
        <v>47</v>
      </c>
      <c r="C21" s="39"/>
      <c r="D21" s="40" t="s">
        <v>108</v>
      </c>
      <c r="E21" s="41">
        <v>1</v>
      </c>
      <c r="F21" s="40">
        <v>1</v>
      </c>
      <c r="G21" s="42">
        <v>7</v>
      </c>
      <c r="H21" s="40">
        <v>4300</v>
      </c>
      <c r="I21" s="43">
        <f t="shared" si="0"/>
        <v>8.4</v>
      </c>
      <c r="J21" s="40" t="s">
        <v>101</v>
      </c>
    </row>
    <row r="22" spans="1:10" ht="38.25">
      <c r="A22" s="45">
        <v>16</v>
      </c>
      <c r="B22" s="38" t="s">
        <v>49</v>
      </c>
      <c r="C22" s="47"/>
      <c r="D22" s="48" t="s">
        <v>109</v>
      </c>
      <c r="E22" s="49">
        <v>1</v>
      </c>
      <c r="F22" s="48">
        <v>1</v>
      </c>
      <c r="G22" s="50">
        <v>6</v>
      </c>
      <c r="H22" s="48">
        <v>4300</v>
      </c>
      <c r="I22" s="50">
        <f t="shared" si="0"/>
        <v>7.199999999999999</v>
      </c>
      <c r="J22" s="51" t="s">
        <v>102</v>
      </c>
    </row>
    <row r="23" spans="1:10" ht="76.5">
      <c r="A23" s="37">
        <v>17</v>
      </c>
      <c r="B23" s="46" t="s">
        <v>51</v>
      </c>
      <c r="C23" s="39"/>
      <c r="D23" s="40" t="s">
        <v>74</v>
      </c>
      <c r="E23" s="41">
        <v>1</v>
      </c>
      <c r="F23" s="40">
        <v>1</v>
      </c>
      <c r="G23" s="42">
        <v>13</v>
      </c>
      <c r="H23" s="40">
        <v>4300</v>
      </c>
      <c r="I23" s="43">
        <f t="shared" si="0"/>
        <v>15.6</v>
      </c>
      <c r="J23" s="55" t="s">
        <v>103</v>
      </c>
    </row>
    <row r="24" spans="1:10" ht="51">
      <c r="A24" s="45">
        <v>18</v>
      </c>
      <c r="B24" s="39" t="s">
        <v>53</v>
      </c>
      <c r="C24" s="47"/>
      <c r="D24" s="48" t="s">
        <v>54</v>
      </c>
      <c r="E24" s="49">
        <v>1</v>
      </c>
      <c r="F24" s="48">
        <v>1</v>
      </c>
      <c r="G24" s="50">
        <v>7</v>
      </c>
      <c r="H24" s="48">
        <v>4189</v>
      </c>
      <c r="I24" s="50">
        <f t="shared" si="0"/>
        <v>8.4</v>
      </c>
      <c r="J24" s="56" t="s">
        <v>55</v>
      </c>
    </row>
    <row r="25" spans="1:10" ht="12.75">
      <c r="A25" s="37">
        <v>19</v>
      </c>
      <c r="B25" s="31" t="s">
        <v>110</v>
      </c>
      <c r="C25" s="57"/>
      <c r="D25" s="33" t="s">
        <v>57</v>
      </c>
      <c r="E25" s="35">
        <v>1</v>
      </c>
      <c r="F25" s="33">
        <v>1</v>
      </c>
      <c r="G25" s="58">
        <v>0</v>
      </c>
      <c r="H25" s="33">
        <v>2400</v>
      </c>
      <c r="I25" s="59">
        <f t="shared" si="0"/>
        <v>0</v>
      </c>
      <c r="J25" s="92" t="s">
        <v>111</v>
      </c>
    </row>
    <row r="26" spans="1:10" ht="12.75">
      <c r="A26" s="45">
        <v>20</v>
      </c>
      <c r="B26" s="34" t="s">
        <v>112</v>
      </c>
      <c r="C26" s="57"/>
      <c r="D26" s="61" t="s">
        <v>57</v>
      </c>
      <c r="E26" s="35">
        <v>1</v>
      </c>
      <c r="F26" s="33">
        <v>1</v>
      </c>
      <c r="G26" s="59">
        <v>0</v>
      </c>
      <c r="H26" s="33"/>
      <c r="I26" s="59">
        <f t="shared" si="0"/>
        <v>0</v>
      </c>
      <c r="J26" s="92" t="s">
        <v>111</v>
      </c>
    </row>
    <row r="27" spans="1:10" ht="12.75">
      <c r="A27" s="37">
        <v>21</v>
      </c>
      <c r="B27" s="63" t="s">
        <v>113</v>
      </c>
      <c r="C27" s="29"/>
      <c r="D27" s="64" t="s">
        <v>114</v>
      </c>
      <c r="E27" s="65">
        <v>1</v>
      </c>
      <c r="F27" s="24">
        <v>1</v>
      </c>
      <c r="G27" s="66">
        <v>0</v>
      </c>
      <c r="H27" s="24"/>
      <c r="I27" s="67">
        <f t="shared" si="0"/>
        <v>0</v>
      </c>
      <c r="J27" s="68"/>
    </row>
    <row r="28" spans="1:10" ht="25.5">
      <c r="A28" s="69"/>
      <c r="B28" s="70"/>
      <c r="C28" s="71"/>
      <c r="D28" s="72" t="s">
        <v>61</v>
      </c>
      <c r="E28" s="73" t="s">
        <v>62</v>
      </c>
      <c r="F28" s="73"/>
      <c r="G28" s="74" t="str">
        <f>SUM(G7:G27)&amp;" км"</f>
        <v>204 км</v>
      </c>
      <c r="H28" s="75"/>
      <c r="I28" s="76"/>
      <c r="J28" s="77"/>
    </row>
    <row r="29" spans="1:10" ht="15" customHeight="1">
      <c r="A29" s="69"/>
      <c r="B29" s="70"/>
      <c r="C29" s="71"/>
      <c r="D29" s="72" t="s">
        <v>63</v>
      </c>
      <c r="E29" s="73" t="s">
        <v>62</v>
      </c>
      <c r="F29" s="73"/>
      <c r="G29" s="78"/>
      <c r="H29" s="75"/>
      <c r="I29" s="74">
        <f>PRODUCT(SUM(G7:G27),1.2)</f>
        <v>244.79999999999998</v>
      </c>
      <c r="J29" s="77" t="s">
        <v>64</v>
      </c>
    </row>
    <row r="30" spans="1:10" ht="12.75">
      <c r="A30" s="79"/>
      <c r="B30" s="80"/>
      <c r="C30" s="81"/>
      <c r="D30" s="82" t="s">
        <v>65</v>
      </c>
      <c r="E30" s="83"/>
      <c r="F30" s="84"/>
      <c r="G30" s="41"/>
      <c r="H30" s="41"/>
      <c r="I30" s="85"/>
      <c r="J30" s="86"/>
    </row>
    <row r="31" spans="1:10" ht="89.25">
      <c r="A31" s="79"/>
      <c r="B31" s="80"/>
      <c r="C31" s="81"/>
      <c r="D31" s="87"/>
      <c r="E31" s="83"/>
      <c r="F31" s="84"/>
      <c r="G31" s="41"/>
      <c r="H31" s="41"/>
      <c r="I31" s="85"/>
      <c r="J31" s="86" t="s">
        <v>75</v>
      </c>
    </row>
    <row r="32" spans="1:10" ht="12.75">
      <c r="A32" s="79"/>
      <c r="B32" s="80"/>
      <c r="C32" s="81"/>
      <c r="D32" s="87"/>
      <c r="E32" s="83"/>
      <c r="F32" s="84"/>
      <c r="G32" s="41"/>
      <c r="H32" s="41"/>
      <c r="I32" s="85"/>
      <c r="J32" s="86"/>
    </row>
    <row r="33" spans="1:10" ht="12.75">
      <c r="A33" s="79"/>
      <c r="B33" s="80"/>
      <c r="C33" s="81"/>
      <c r="D33" s="87"/>
      <c r="E33" s="83"/>
      <c r="F33" s="84"/>
      <c r="G33" s="41"/>
      <c r="H33" s="41"/>
      <c r="I33" s="85"/>
      <c r="J33" s="86"/>
    </row>
    <row r="34" spans="1:10" ht="12.75">
      <c r="A34" s="79"/>
      <c r="B34" s="80"/>
      <c r="C34" s="81"/>
      <c r="D34" s="87"/>
      <c r="E34" s="83"/>
      <c r="F34" s="84"/>
      <c r="G34" s="41"/>
      <c r="H34" s="41"/>
      <c r="I34" s="85"/>
      <c r="J34" s="86"/>
    </row>
    <row r="35" spans="1:10" ht="12.75">
      <c r="A35" s="79"/>
      <c r="B35" s="80"/>
      <c r="C35" s="81"/>
      <c r="D35" s="87"/>
      <c r="E35" s="83"/>
      <c r="F35" s="84"/>
      <c r="G35" s="41"/>
      <c r="H35" s="41"/>
      <c r="I35" s="85"/>
      <c r="J35" s="86"/>
    </row>
    <row r="36" spans="1:10" ht="12.75">
      <c r="A36" s="79"/>
      <c r="B36" s="80"/>
      <c r="C36" s="81"/>
      <c r="D36" s="87"/>
      <c r="E36" s="83"/>
      <c r="F36" s="84"/>
      <c r="G36" s="41"/>
      <c r="H36" s="41"/>
      <c r="I36" s="85"/>
      <c r="J36" s="86"/>
    </row>
    <row r="37" spans="1:10" ht="12.75">
      <c r="A37" s="79"/>
      <c r="B37" s="80"/>
      <c r="C37" s="81"/>
      <c r="D37" s="87"/>
      <c r="E37" s="83"/>
      <c r="F37" s="84"/>
      <c r="G37" s="41"/>
      <c r="H37" s="41"/>
      <c r="I37" s="85"/>
      <c r="J37" s="86"/>
    </row>
    <row r="38" spans="1:10" ht="12.75">
      <c r="A38" s="79"/>
      <c r="B38" s="80"/>
      <c r="C38" s="81"/>
      <c r="D38" s="87"/>
      <c r="E38" s="83"/>
      <c r="F38" s="84"/>
      <c r="G38" s="41"/>
      <c r="H38" s="41"/>
      <c r="I38" s="85"/>
      <c r="J38" s="86"/>
    </row>
    <row r="39" spans="4:10" ht="255">
      <c r="D39" s="90" t="s">
        <v>76</v>
      </c>
      <c r="J39" s="90" t="s">
        <v>77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workbookViewId="0" topLeftCell="A1">
      <selection activeCell="D2" sqref="D2"/>
    </sheetView>
  </sheetViews>
  <sheetFormatPr defaultColWidth="9.00390625" defaultRowHeight="12.75"/>
  <cols>
    <col min="1" max="1" width="4.125" style="88" customWidth="1"/>
    <col min="2" max="2" width="7.75390625" style="89" customWidth="1"/>
    <col min="3" max="3" width="13.00390625" style="90" hidden="1" customWidth="1"/>
    <col min="4" max="4" width="57.875" style="90" customWidth="1"/>
    <col min="5" max="5" width="0.2421875" style="90" customWidth="1"/>
    <col min="6" max="6" width="1.00390625" style="90" hidden="1" customWidth="1"/>
    <col min="7" max="7" width="5.75390625" style="90" customWidth="1"/>
    <col min="8" max="8" width="0.12890625" style="90" customWidth="1"/>
    <col min="9" max="9" width="5.875" style="90" customWidth="1"/>
    <col min="10" max="10" width="69.125" style="90" customWidth="1"/>
    <col min="11" max="16384" width="9.125" style="7" customWidth="1"/>
  </cols>
  <sheetData>
    <row r="1" spans="1:10" ht="14.25">
      <c r="A1" s="1">
        <f>ROW(A28)</f>
        <v>28</v>
      </c>
      <c r="B1" s="2"/>
      <c r="C1" s="3"/>
      <c r="D1" s="4" t="s">
        <v>0</v>
      </c>
      <c r="E1" s="3"/>
      <c r="F1" s="3"/>
      <c r="G1" s="3"/>
      <c r="H1" s="3"/>
      <c r="I1" s="5"/>
      <c r="J1" s="6"/>
    </row>
    <row r="2" spans="1:10" ht="13.5" thickBot="1">
      <c r="A2" s="8"/>
      <c r="B2" s="9"/>
      <c r="C2" s="10"/>
      <c r="D2" s="11" t="s">
        <v>105</v>
      </c>
      <c r="E2" s="7"/>
      <c r="F2" s="7"/>
      <c r="G2" s="7"/>
      <c r="H2" s="7"/>
      <c r="I2" s="12"/>
      <c r="J2" s="13"/>
    </row>
    <row r="3" spans="1:10" ht="24.75" customHeight="1">
      <c r="A3" s="14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6" t="s">
        <v>7</v>
      </c>
      <c r="H3" s="16" t="s">
        <v>8</v>
      </c>
      <c r="I3" s="19" t="s">
        <v>9</v>
      </c>
      <c r="J3" s="20" t="s">
        <v>10</v>
      </c>
    </row>
    <row r="4" spans="1:10" ht="32.25" customHeight="1">
      <c r="A4" s="21"/>
      <c r="B4" s="22" t="s">
        <v>11</v>
      </c>
      <c r="C4" s="23" t="s">
        <v>12</v>
      </c>
      <c r="D4" s="24" t="s">
        <v>13</v>
      </c>
      <c r="E4" s="25"/>
      <c r="F4" s="25"/>
      <c r="G4" s="25"/>
      <c r="H4" s="25"/>
      <c r="I4" s="26"/>
      <c r="J4" s="27"/>
    </row>
    <row r="5" spans="1:10" ht="25.5" customHeight="1">
      <c r="A5" s="21"/>
      <c r="B5" s="28" t="s">
        <v>78</v>
      </c>
      <c r="C5" s="29" t="s">
        <v>12</v>
      </c>
      <c r="D5" s="24" t="s">
        <v>79</v>
      </c>
      <c r="E5" s="25"/>
      <c r="F5" s="25"/>
      <c r="G5" s="25"/>
      <c r="H5" s="25"/>
      <c r="I5" s="26"/>
      <c r="J5" s="27"/>
    </row>
    <row r="6" spans="1:10" ht="39" customHeight="1">
      <c r="A6" s="30">
        <v>0</v>
      </c>
      <c r="B6" s="31" t="s">
        <v>14</v>
      </c>
      <c r="C6" s="32" t="s">
        <v>12</v>
      </c>
      <c r="D6" s="33" t="s">
        <v>15</v>
      </c>
      <c r="E6" s="34"/>
      <c r="F6" s="35"/>
      <c r="G6" s="35"/>
      <c r="H6" s="35"/>
      <c r="I6" s="36"/>
      <c r="J6" s="36" t="s">
        <v>16</v>
      </c>
    </row>
    <row r="7" spans="1:10" ht="25.5">
      <c r="A7" s="37" t="s">
        <v>17</v>
      </c>
      <c r="B7" s="38" t="s">
        <v>18</v>
      </c>
      <c r="C7" s="39"/>
      <c r="D7" s="40" t="s">
        <v>19</v>
      </c>
      <c r="E7" s="41">
        <v>0</v>
      </c>
      <c r="F7" s="40">
        <v>1</v>
      </c>
      <c r="G7" s="42">
        <v>8.3</v>
      </c>
      <c r="H7" s="40">
        <v>500</v>
      </c>
      <c r="I7" s="43">
        <f aca="true" t="shared" si="0" ref="I7:I27">PRODUCT(G7,1.2)</f>
        <v>9.96</v>
      </c>
      <c r="J7" s="44" t="s">
        <v>20</v>
      </c>
    </row>
    <row r="8" spans="1:10" ht="25.5">
      <c r="A8" s="45" t="s">
        <v>21</v>
      </c>
      <c r="B8" s="46" t="s">
        <v>22</v>
      </c>
      <c r="C8" s="47"/>
      <c r="D8" s="48" t="s">
        <v>23</v>
      </c>
      <c r="E8" s="49"/>
      <c r="F8" s="48">
        <v>1</v>
      </c>
      <c r="G8" s="50">
        <v>11.5</v>
      </c>
      <c r="H8" s="48"/>
      <c r="I8" s="50">
        <f t="shared" si="0"/>
        <v>13.799999999999999</v>
      </c>
      <c r="J8" s="51"/>
    </row>
    <row r="9" spans="1:10" ht="63.75">
      <c r="A9" s="37">
        <v>3</v>
      </c>
      <c r="B9" s="38" t="s">
        <v>24</v>
      </c>
      <c r="C9" s="39"/>
      <c r="D9" s="40" t="s">
        <v>66</v>
      </c>
      <c r="E9" s="41">
        <v>0</v>
      </c>
      <c r="F9" s="40">
        <v>1</v>
      </c>
      <c r="G9" s="43">
        <v>18.6</v>
      </c>
      <c r="H9" s="40">
        <v>400</v>
      </c>
      <c r="I9" s="43">
        <f t="shared" si="0"/>
        <v>22.32</v>
      </c>
      <c r="J9" s="44" t="s">
        <v>25</v>
      </c>
    </row>
    <row r="10" spans="1:10" ht="63.75">
      <c r="A10" s="45">
        <v>4</v>
      </c>
      <c r="B10" s="46" t="s">
        <v>26</v>
      </c>
      <c r="C10" s="47"/>
      <c r="D10" s="48" t="s">
        <v>67</v>
      </c>
      <c r="E10" s="49">
        <v>0</v>
      </c>
      <c r="F10" s="48">
        <v>1</v>
      </c>
      <c r="G10" s="50">
        <v>11.1</v>
      </c>
      <c r="H10" s="48">
        <v>3500</v>
      </c>
      <c r="I10" s="50">
        <f t="shared" si="0"/>
        <v>13.319999999999999</v>
      </c>
      <c r="J10" s="52" t="s">
        <v>27</v>
      </c>
    </row>
    <row r="11" spans="1:10" ht="89.25">
      <c r="A11" s="37">
        <v>5</v>
      </c>
      <c r="B11" s="38" t="s">
        <v>28</v>
      </c>
      <c r="C11" s="39"/>
      <c r="D11" s="40" t="s">
        <v>68</v>
      </c>
      <c r="E11" s="41">
        <v>0</v>
      </c>
      <c r="F11" s="40">
        <v>1</v>
      </c>
      <c r="G11" s="42">
        <v>10</v>
      </c>
      <c r="H11" s="40">
        <v>3300</v>
      </c>
      <c r="I11" s="43">
        <f t="shared" si="0"/>
        <v>12</v>
      </c>
      <c r="J11" s="44" t="s">
        <v>29</v>
      </c>
    </row>
    <row r="12" spans="1:10" ht="38.25">
      <c r="A12" s="45">
        <v>6</v>
      </c>
      <c r="B12" s="46" t="s">
        <v>30</v>
      </c>
      <c r="C12" s="47"/>
      <c r="D12" s="48" t="s">
        <v>31</v>
      </c>
      <c r="E12" s="49">
        <v>0</v>
      </c>
      <c r="F12" s="48">
        <v>1</v>
      </c>
      <c r="G12" s="50">
        <v>12</v>
      </c>
      <c r="H12" s="48">
        <v>4090</v>
      </c>
      <c r="I12" s="50">
        <f t="shared" si="0"/>
        <v>14.399999999999999</v>
      </c>
      <c r="J12" s="51"/>
    </row>
    <row r="13" spans="1:10" ht="74.25" customHeight="1">
      <c r="A13" s="37">
        <v>7</v>
      </c>
      <c r="B13" s="38" t="s">
        <v>32</v>
      </c>
      <c r="C13" s="39"/>
      <c r="D13" s="40" t="s">
        <v>33</v>
      </c>
      <c r="E13" s="41">
        <v>1</v>
      </c>
      <c r="F13" s="40">
        <v>1</v>
      </c>
      <c r="G13" s="42">
        <v>6</v>
      </c>
      <c r="H13" s="40">
        <v>4090</v>
      </c>
      <c r="I13" s="43">
        <f t="shared" si="0"/>
        <v>7.199999999999999</v>
      </c>
      <c r="J13" s="53" t="s">
        <v>69</v>
      </c>
    </row>
    <row r="14" spans="1:10" ht="76.5">
      <c r="A14" s="45">
        <v>8</v>
      </c>
      <c r="B14" s="46" t="s">
        <v>34</v>
      </c>
      <c r="C14" s="47"/>
      <c r="D14" s="48" t="s">
        <v>70</v>
      </c>
      <c r="E14" s="49">
        <v>0</v>
      </c>
      <c r="F14" s="48">
        <v>1</v>
      </c>
      <c r="G14" s="50">
        <v>17</v>
      </c>
      <c r="H14" s="48">
        <v>3900</v>
      </c>
      <c r="I14" s="50">
        <f t="shared" si="0"/>
        <v>20.4</v>
      </c>
      <c r="J14" s="51"/>
    </row>
    <row r="15" spans="1:10" ht="25.5">
      <c r="A15" s="37">
        <v>9</v>
      </c>
      <c r="B15" s="38" t="s">
        <v>35</v>
      </c>
      <c r="C15" s="39"/>
      <c r="D15" s="54" t="s">
        <v>36</v>
      </c>
      <c r="E15" s="41">
        <v>1</v>
      </c>
      <c r="F15" s="40">
        <v>1</v>
      </c>
      <c r="G15" s="42">
        <v>0</v>
      </c>
      <c r="H15" s="40">
        <v>3600</v>
      </c>
      <c r="I15" s="43">
        <f t="shared" si="0"/>
        <v>0</v>
      </c>
      <c r="J15" s="44"/>
    </row>
    <row r="16" spans="1:10" ht="38.25">
      <c r="A16" s="45">
        <v>10</v>
      </c>
      <c r="B16" s="46" t="s">
        <v>37</v>
      </c>
      <c r="C16" s="47"/>
      <c r="D16" s="48" t="s">
        <v>38</v>
      </c>
      <c r="E16" s="49">
        <v>1</v>
      </c>
      <c r="F16" s="48">
        <v>1</v>
      </c>
      <c r="G16" s="50">
        <v>7.5</v>
      </c>
      <c r="H16" s="48">
        <v>4468</v>
      </c>
      <c r="I16" s="50">
        <f t="shared" si="0"/>
        <v>9</v>
      </c>
      <c r="J16" s="51"/>
    </row>
    <row r="17" spans="1:10" ht="51">
      <c r="A17" s="37">
        <v>11</v>
      </c>
      <c r="B17" s="46" t="s">
        <v>39</v>
      </c>
      <c r="C17" s="39"/>
      <c r="D17" s="40" t="s">
        <v>40</v>
      </c>
      <c r="E17" s="41">
        <v>1</v>
      </c>
      <c r="F17" s="40">
        <v>1</v>
      </c>
      <c r="G17" s="42">
        <v>9</v>
      </c>
      <c r="H17" s="40">
        <v>4700</v>
      </c>
      <c r="I17" s="43">
        <f>PRODUCT(G17,1.2)</f>
        <v>10.799999999999999</v>
      </c>
      <c r="J17" s="44" t="s">
        <v>41</v>
      </c>
    </row>
    <row r="18" spans="1:10" ht="76.5">
      <c r="A18" s="45">
        <v>12</v>
      </c>
      <c r="B18" s="38" t="s">
        <v>42</v>
      </c>
      <c r="C18" s="47"/>
      <c r="D18" s="48" t="s">
        <v>71</v>
      </c>
      <c r="E18" s="49">
        <v>1</v>
      </c>
      <c r="F18" s="48">
        <v>1</v>
      </c>
      <c r="G18" s="50">
        <v>7</v>
      </c>
      <c r="H18" s="48">
        <v>3800</v>
      </c>
      <c r="I18" s="50">
        <f t="shared" si="0"/>
        <v>8.4</v>
      </c>
      <c r="J18" s="51"/>
    </row>
    <row r="19" spans="1:10" ht="25.5">
      <c r="A19" s="37">
        <v>13</v>
      </c>
      <c r="B19" s="46" t="s">
        <v>43</v>
      </c>
      <c r="C19" s="39"/>
      <c r="D19" s="40" t="s">
        <v>44</v>
      </c>
      <c r="E19" s="41">
        <v>1</v>
      </c>
      <c r="F19" s="40">
        <v>1</v>
      </c>
      <c r="G19" s="42">
        <v>10</v>
      </c>
      <c r="H19" s="40">
        <v>4100</v>
      </c>
      <c r="I19" s="43">
        <f t="shared" si="0"/>
        <v>12</v>
      </c>
      <c r="J19" s="55"/>
    </row>
    <row r="20" spans="1:10" ht="51">
      <c r="A20" s="45">
        <v>14</v>
      </c>
      <c r="B20" s="38" t="s">
        <v>45</v>
      </c>
      <c r="C20" s="47"/>
      <c r="D20" s="48" t="s">
        <v>46</v>
      </c>
      <c r="E20" s="49">
        <v>1</v>
      </c>
      <c r="F20" s="48">
        <v>1</v>
      </c>
      <c r="G20" s="50">
        <v>6</v>
      </c>
      <c r="H20" s="48">
        <v>4000</v>
      </c>
      <c r="I20" s="50">
        <f t="shared" si="0"/>
        <v>7.199999999999999</v>
      </c>
      <c r="J20" s="51"/>
    </row>
    <row r="21" spans="1:10" ht="63.75">
      <c r="A21" s="37">
        <v>15</v>
      </c>
      <c r="B21" s="46" t="s">
        <v>47</v>
      </c>
      <c r="C21" s="39"/>
      <c r="D21" s="40" t="s">
        <v>72</v>
      </c>
      <c r="E21" s="41">
        <v>1</v>
      </c>
      <c r="F21" s="40">
        <v>1</v>
      </c>
      <c r="G21" s="42">
        <v>13</v>
      </c>
      <c r="H21" s="40">
        <v>4300</v>
      </c>
      <c r="I21" s="43">
        <f t="shared" si="0"/>
        <v>15.6</v>
      </c>
      <c r="J21" s="44" t="s">
        <v>48</v>
      </c>
    </row>
    <row r="22" spans="1:10" ht="63.75">
      <c r="A22" s="45">
        <v>16</v>
      </c>
      <c r="B22" s="38" t="s">
        <v>49</v>
      </c>
      <c r="C22" s="47"/>
      <c r="D22" s="48" t="s">
        <v>73</v>
      </c>
      <c r="E22" s="49">
        <v>1</v>
      </c>
      <c r="F22" s="48">
        <v>1</v>
      </c>
      <c r="G22" s="50">
        <v>9</v>
      </c>
      <c r="H22" s="48">
        <v>4300</v>
      </c>
      <c r="I22" s="50">
        <f t="shared" si="0"/>
        <v>10.799999999999999</v>
      </c>
      <c r="J22" s="51" t="s">
        <v>50</v>
      </c>
    </row>
    <row r="23" spans="1:10" ht="63.75">
      <c r="A23" s="37">
        <v>17</v>
      </c>
      <c r="B23" s="46" t="s">
        <v>51</v>
      </c>
      <c r="C23" s="39"/>
      <c r="D23" s="40" t="s">
        <v>74</v>
      </c>
      <c r="E23" s="41">
        <v>1</v>
      </c>
      <c r="F23" s="40">
        <v>1</v>
      </c>
      <c r="G23" s="42">
        <v>13</v>
      </c>
      <c r="H23" s="40">
        <v>4300</v>
      </c>
      <c r="I23" s="43">
        <f t="shared" si="0"/>
        <v>15.6</v>
      </c>
      <c r="J23" s="55" t="s">
        <v>52</v>
      </c>
    </row>
    <row r="24" spans="1:10" ht="51">
      <c r="A24" s="45">
        <v>18</v>
      </c>
      <c r="B24" s="39" t="s">
        <v>53</v>
      </c>
      <c r="C24" s="47"/>
      <c r="D24" s="48" t="s">
        <v>54</v>
      </c>
      <c r="E24" s="49">
        <v>1</v>
      </c>
      <c r="F24" s="48">
        <v>1</v>
      </c>
      <c r="G24" s="50">
        <v>7</v>
      </c>
      <c r="H24" s="48">
        <v>4189</v>
      </c>
      <c r="I24" s="50">
        <f t="shared" si="0"/>
        <v>8.4</v>
      </c>
      <c r="J24" s="56" t="s">
        <v>55</v>
      </c>
    </row>
    <row r="25" spans="1:10" ht="12.75">
      <c r="A25" s="37">
        <v>19</v>
      </c>
      <c r="B25" s="31" t="s">
        <v>56</v>
      </c>
      <c r="C25" s="57"/>
      <c r="D25" s="33" t="s">
        <v>57</v>
      </c>
      <c r="E25" s="35">
        <v>1</v>
      </c>
      <c r="F25" s="33">
        <v>1</v>
      </c>
      <c r="G25" s="58">
        <v>0</v>
      </c>
      <c r="H25" s="33">
        <v>2400</v>
      </c>
      <c r="I25" s="59">
        <f t="shared" si="0"/>
        <v>0</v>
      </c>
      <c r="J25" s="60"/>
    </row>
    <row r="26" spans="1:10" ht="25.5">
      <c r="A26" s="45">
        <v>20</v>
      </c>
      <c r="B26" s="34" t="s">
        <v>58</v>
      </c>
      <c r="C26" s="57"/>
      <c r="D26" s="61" t="s">
        <v>57</v>
      </c>
      <c r="E26" s="35">
        <v>1</v>
      </c>
      <c r="F26" s="33">
        <v>1</v>
      </c>
      <c r="G26" s="59">
        <v>0</v>
      </c>
      <c r="H26" s="33"/>
      <c r="I26" s="59">
        <f t="shared" si="0"/>
        <v>0</v>
      </c>
      <c r="J26" s="62"/>
    </row>
    <row r="27" spans="1:10" ht="25.5">
      <c r="A27" s="37">
        <v>21</v>
      </c>
      <c r="B27" s="63" t="s">
        <v>59</v>
      </c>
      <c r="C27" s="29"/>
      <c r="D27" s="64" t="s">
        <v>60</v>
      </c>
      <c r="E27" s="65">
        <v>1</v>
      </c>
      <c r="F27" s="24">
        <v>1</v>
      </c>
      <c r="G27" s="66">
        <v>0</v>
      </c>
      <c r="H27" s="24"/>
      <c r="I27" s="67">
        <f t="shared" si="0"/>
        <v>0</v>
      </c>
      <c r="J27" s="68"/>
    </row>
    <row r="28" spans="1:10" ht="25.5">
      <c r="A28" s="69"/>
      <c r="B28" s="70"/>
      <c r="C28" s="71"/>
      <c r="D28" s="72" t="s">
        <v>61</v>
      </c>
      <c r="E28" s="73" t="s">
        <v>62</v>
      </c>
      <c r="F28" s="73"/>
      <c r="G28" s="74" t="str">
        <f>SUM(G7:G27)&amp;" км"</f>
        <v>176 км</v>
      </c>
      <c r="H28" s="75"/>
      <c r="I28" s="76"/>
      <c r="J28" s="77"/>
    </row>
    <row r="29" spans="1:10" ht="15" customHeight="1">
      <c r="A29" s="69"/>
      <c r="B29" s="70"/>
      <c r="C29" s="71"/>
      <c r="D29" s="72" t="s">
        <v>63</v>
      </c>
      <c r="E29" s="73" t="s">
        <v>62</v>
      </c>
      <c r="F29" s="73"/>
      <c r="G29" s="78"/>
      <c r="H29" s="75"/>
      <c r="I29" s="74">
        <f>PRODUCT(SUM(G7:G27),1.2)</f>
        <v>211.2</v>
      </c>
      <c r="J29" s="77" t="s">
        <v>64</v>
      </c>
    </row>
    <row r="30" spans="1:10" ht="12.75">
      <c r="A30" s="79"/>
      <c r="B30" s="80"/>
      <c r="C30" s="81"/>
      <c r="D30" s="82" t="s">
        <v>65</v>
      </c>
      <c r="E30" s="83"/>
      <c r="F30" s="84"/>
      <c r="G30" s="41"/>
      <c r="H30" s="41"/>
      <c r="I30" s="85"/>
      <c r="J30" s="86"/>
    </row>
    <row r="31" spans="1:10" ht="89.25">
      <c r="A31" s="79"/>
      <c r="B31" s="80"/>
      <c r="C31" s="81"/>
      <c r="D31" s="87"/>
      <c r="E31" s="83"/>
      <c r="F31" s="84"/>
      <c r="G31" s="41"/>
      <c r="H31" s="41"/>
      <c r="I31" s="85"/>
      <c r="J31" s="86" t="s">
        <v>75</v>
      </c>
    </row>
    <row r="32" spans="1:10" ht="12.75">
      <c r="A32" s="79"/>
      <c r="B32" s="80"/>
      <c r="C32" s="81"/>
      <c r="D32" s="87"/>
      <c r="E32" s="83"/>
      <c r="F32" s="84"/>
      <c r="G32" s="41"/>
      <c r="H32" s="41"/>
      <c r="I32" s="85"/>
      <c r="J32" s="86"/>
    </row>
    <row r="33" spans="1:10" ht="12.75">
      <c r="A33" s="79"/>
      <c r="B33" s="80"/>
      <c r="C33" s="81"/>
      <c r="D33" s="87"/>
      <c r="E33" s="83"/>
      <c r="F33" s="84"/>
      <c r="G33" s="41"/>
      <c r="H33" s="41"/>
      <c r="I33" s="85"/>
      <c r="J33" s="86"/>
    </row>
    <row r="34" spans="1:10" ht="12.75">
      <c r="A34" s="79"/>
      <c r="B34" s="80"/>
      <c r="C34" s="81"/>
      <c r="D34" s="87"/>
      <c r="E34" s="83"/>
      <c r="F34" s="84"/>
      <c r="G34" s="41"/>
      <c r="H34" s="41"/>
      <c r="I34" s="85"/>
      <c r="J34" s="86"/>
    </row>
    <row r="35" spans="1:10" ht="12.75">
      <c r="A35" s="79"/>
      <c r="B35" s="80"/>
      <c r="C35" s="81"/>
      <c r="D35" s="87"/>
      <c r="E35" s="83"/>
      <c r="F35" s="84"/>
      <c r="G35" s="41"/>
      <c r="H35" s="41"/>
      <c r="I35" s="85"/>
      <c r="J35" s="86"/>
    </row>
    <row r="36" spans="1:10" ht="12.75">
      <c r="A36" s="79"/>
      <c r="B36" s="80"/>
      <c r="C36" s="81"/>
      <c r="D36" s="87"/>
      <c r="E36" s="83"/>
      <c r="F36" s="84"/>
      <c r="G36" s="41"/>
      <c r="H36" s="41"/>
      <c r="I36" s="85"/>
      <c r="J36" s="86"/>
    </row>
    <row r="37" spans="1:10" ht="12.75">
      <c r="A37" s="79"/>
      <c r="B37" s="80"/>
      <c r="C37" s="81"/>
      <c r="D37" s="87"/>
      <c r="E37" s="83"/>
      <c r="F37" s="84"/>
      <c r="G37" s="41"/>
      <c r="H37" s="41"/>
      <c r="I37" s="85"/>
      <c r="J37" s="86"/>
    </row>
    <row r="38" spans="1:10" ht="12.75">
      <c r="A38" s="79"/>
      <c r="B38" s="80"/>
      <c r="C38" s="81"/>
      <c r="D38" s="87"/>
      <c r="E38" s="83"/>
      <c r="F38" s="84"/>
      <c r="G38" s="41"/>
      <c r="H38" s="41"/>
      <c r="I38" s="85"/>
      <c r="J38" s="86"/>
    </row>
    <row r="39" spans="4:10" ht="255">
      <c r="D39" s="90" t="s">
        <v>76</v>
      </c>
      <c r="J39" s="90" t="s">
        <v>77</v>
      </c>
    </row>
  </sheetData>
  <printOptions/>
  <pageMargins left="0.31496062992125984" right="0.31496062992125984" top="0.31496062992125984" bottom="0.31496062992125984" header="0.5118110236220472" footer="0.5118110236220472"/>
  <pageSetup horizontalDpi="600" verticalDpi="600" orientation="landscape" paperSize="9" scale="90" r:id="rId3"/>
  <rowBreaks count="2" manualBreakCount="2">
    <brk id="13" max="9" man="1"/>
    <brk id="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2010-01-30T17:24:27Z</dcterms:created>
  <dcterms:modified xsi:type="dcterms:W3CDTF">2010-02-10T21:01:52Z</dcterms:modified>
  <cp:category/>
  <cp:version/>
  <cp:contentType/>
  <cp:contentStatus/>
</cp:coreProperties>
</file>