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0" windowWidth="15255" windowHeight="9435" activeTab="0"/>
  </bookViews>
  <sheets>
    <sheet name="route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Design</author>
    <author>Egorov</author>
    <author>Dobrushina</author>
  </authors>
  <commentLis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 по карте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2">
      <text>
        <r>
          <rPr>
            <sz val="8"/>
            <rFont val="Tahoma"/>
            <family val="0"/>
          </rPr>
          <t>километраж за день (с учетом коэффициента 1.2</t>
        </r>
      </text>
    </comment>
  </commentList>
</comments>
</file>

<file path=xl/sharedStrings.xml><?xml version="1.0" encoding="utf-8"?>
<sst xmlns="http://schemas.openxmlformats.org/spreadsheetml/2006/main" count="54" uniqueCount="52">
  <si>
    <t>План-график маршрута V к.с., февраль-март 2010г.</t>
  </si>
  <si>
    <t>№</t>
  </si>
  <si>
    <t>Дата</t>
  </si>
  <si>
    <t>iPAQ</t>
  </si>
  <si>
    <t>аккл</t>
  </si>
  <si>
    <t>=</t>
  </si>
  <si>
    <t>L, км, карта</t>
  </si>
  <si>
    <t>h, м</t>
  </si>
  <si>
    <t>км*1.2</t>
  </si>
  <si>
    <t>Примечания</t>
  </si>
  <si>
    <t>train</t>
  </si>
  <si>
    <t>23 февр.</t>
  </si>
  <si>
    <t>24 февр.</t>
  </si>
  <si>
    <t>25 февр.</t>
  </si>
  <si>
    <t>26 февр.</t>
  </si>
  <si>
    <t>27 февр.</t>
  </si>
  <si>
    <t>28 февр.</t>
  </si>
  <si>
    <t>1 марта</t>
  </si>
  <si>
    <t>2 марта</t>
  </si>
  <si>
    <t>3 марта</t>
  </si>
  <si>
    <t>4 марта</t>
  </si>
  <si>
    <t>5 марта</t>
  </si>
  <si>
    <t>километраж по карте</t>
  </si>
  <si>
    <t>-</t>
  </si>
  <si>
    <t xml:space="preserve">км, </t>
  </si>
  <si>
    <t xml:space="preserve">Запасные варианты и аварийные выходы: </t>
  </si>
  <si>
    <t xml:space="preserve">Расчёт категории маршрута на основе  методики М. Васильева (Вариант 6 от 23.09.05 ), http://www.tssr.ru/ski/
Исходные данные: Протяженность маршрута П = 510 км; Продолжительность t = 23 дней; суммарный перепад высот В = 7 км; Баллы за локальные препятствия (суммарная величина работы, затраченной на преодоление ЛП маршрута): Т = е Тi = 4*4+2*2=20 баллов  &lt; Тmin=26;  Техническая сумма ТС = В + Т = 7 + 20 = 27 баллов &lt; ТСmin=61; Эквивалентная протяженность маршрута:  ЭП = П + 5 х (B + Т) = 510+5х27 = 645км &gt; ЭПmin = 580+42=622км (увеличили значение ЭПmin на количество "лишних" дней ЭПл=3дня х 14 км = 42км). 
Вывод: маршрут соответствует заявленной 6 к.с.
</t>
  </si>
  <si>
    <t>17 февр.</t>
  </si>
  <si>
    <t xml:space="preserve"> Вершины, перевалы 2А -      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1Б-    шт,                                                                                                                                                                    1А -    шт                                                                                                      Диапазон высот
</t>
  </si>
  <si>
    <r>
      <t>руководитель: Cергин К.С.</t>
    </r>
    <r>
      <rPr>
        <b/>
        <i/>
        <sz val="10"/>
        <rFont val="Arial Cyr"/>
        <family val="0"/>
      </rPr>
      <t>Версия маршрута10.02.2010г</t>
    </r>
  </si>
  <si>
    <t>поезд Москва-Мурманск</t>
  </si>
  <si>
    <t>6 марта</t>
  </si>
  <si>
    <t>7 марта</t>
  </si>
  <si>
    <t>8 марта</t>
  </si>
  <si>
    <t>поезд</t>
  </si>
  <si>
    <t>Поезд, утром, в 11-10 в Москве</t>
  </si>
  <si>
    <t>Раскладка заканчивается обедом 6 марта.</t>
  </si>
  <si>
    <t xml:space="preserve">Поезд, прибытие около 7-30 утра - начало маршрута. Руч. Нефелиновый - ставим палатку в зоне леса и идём кольцо: расщелина Аку-Аку - в. Хибинпахчорр - пер. Юмьекорр (н/к, 690м) - траверс гребня до пер. Импульс (он же Ю. Юмьекорр) - спуск по руч. Нефелиновый до лагеря. [зап. вар: спуск с пер. Юмьекорр без траверса напрямую, на запад и далее до лагеря] </t>
  </si>
  <si>
    <t xml:space="preserve"> Раскладка начинается с обеда 25.02 - перекус. Залить термоса в поезде!</t>
  </si>
  <si>
    <t>Участки маршрута [в скобках -запасной вариант]</t>
  </si>
  <si>
    <t>м/н - руч. Нефелиновый - пер. Импульс (Ю. Юмекорр) (1А, 840м) - траверс гребня через в. 1040.6 м (г. Кудрявцева)- руч. Меридиональный [зап. Вар: без всякого траверса сразу спуск на восток, и по ручью в лес]</t>
  </si>
  <si>
    <r>
      <t>м/н - пер. С. Лявочорр (н/к, 710м) - в. Лявйок (Лявойок) 1047.1м) - траверс 1Б - в. Лявочорр 1100.5м - спуск по С-З гребню в дол. Р. С. Лявойок - м/н. (При запасе времени от в. Лявочорр (1100.5м) пройти ещё на юг по гребню до пер. С. Партомчорр и спуститься на З по руч. Лявойок) [</t>
    </r>
    <r>
      <rPr>
        <b/>
        <sz val="10"/>
        <color indexed="8"/>
        <rFont val="Arial Cyr"/>
        <family val="0"/>
      </rPr>
      <t>Зап. Вар</t>
    </r>
    <r>
      <rPr>
        <sz val="10"/>
        <color indexed="8"/>
        <rFont val="Arial Cyr"/>
        <family val="0"/>
      </rPr>
      <t>.: с в. Лявйок спуститься обратно на пер. С. Лявочорр и подняться на в. С. Лявочорр (787м.5м), с которой спуститься по гребню на Ю-З к руч. С. Лявойок]</t>
    </r>
  </si>
  <si>
    <r>
      <t>м/н - руч. С. Лявойок -оз. Гольцовое - руч. Лявойок - пер. С. Партомчорр (1А, 850м) - р. Майвальтайок - пер. Партомпорр (н/к, 533м) - р. С. Каскаснюнйок</t>
    </r>
    <r>
      <rPr>
        <b/>
        <sz val="10"/>
        <color indexed="8"/>
        <rFont val="Arial Cyr"/>
        <family val="0"/>
      </rPr>
      <t xml:space="preserve"> [Зап. Вар:</t>
    </r>
    <r>
      <rPr>
        <sz val="10"/>
        <color indexed="8"/>
        <rFont val="Arial Cyr"/>
        <family val="0"/>
      </rPr>
      <t xml:space="preserve"> вместо пер. С. Партомчорр, идти пер. Ю. Партомчорр (н/к, 765м), тогда уменьшается длина пути и мы сразу попадаем в дол. р. Каскаснюнйок]</t>
    </r>
  </si>
  <si>
    <r>
      <t>м/н - р. С. Каскаснюнйок - р. Ю. Каскаснюнйок - оз. Академическое - р. Тульйок. [</t>
    </r>
    <r>
      <rPr>
        <b/>
        <sz val="10"/>
        <color indexed="8"/>
        <rFont val="Arial Cyr"/>
        <family val="0"/>
      </rPr>
      <t>Зап. Вар N1</t>
    </r>
    <r>
      <rPr>
        <sz val="10"/>
        <color indexed="8"/>
        <rFont val="Arial Cyr"/>
        <family val="0"/>
      </rPr>
      <t>: не поднимаясь к оз. Академическому перевалить пер. Куропачий (Рыпнецк) н/к и попасть сразу в дол. Р. Тульйок]. [</t>
    </r>
    <r>
      <rPr>
        <b/>
        <sz val="10"/>
        <color indexed="8"/>
        <rFont val="Arial Cyr"/>
        <family val="0"/>
      </rPr>
      <t>Зап. Вар N2:</t>
    </r>
    <r>
      <rPr>
        <sz val="10"/>
        <color indexed="8"/>
        <rFont val="Arial Cyr"/>
        <family val="0"/>
      </rPr>
      <t xml:space="preserve"> от оз. Академического подняться на плато Кукисвумчорр и спуститься через пер. Исток в "Трубу" - к истоку р. Кунийок, откуда уйти на юг, в сторону г. Кировск]</t>
    </r>
  </si>
  <si>
    <t>м/н - р. Кунийок - база ПСС "Куэльпорр" - оз. Гольцовое (Пайкуньявр) - руч. С. Лявойок</t>
  </si>
  <si>
    <t>м/н - р. Тульйок - пер. Вортквеуайв (1А!, 754м) -  р. Лопарская, руд им. Кирова - база МГУ географического фак-та на 23-ем км г. Кировка</t>
  </si>
  <si>
    <t>м/н - руч. Меридиональный (р. Гольцовка) - руч. Часнайок - пер. Ю. Чорргор (н/к, 851м) - р. Петрелиуса</t>
  </si>
  <si>
    <r>
      <t xml:space="preserve">м/н -рад. Вых: пер. В. Петрелиуса (1Б, 883м) - дол. Р. Мал. Белая -пер.  Зап. Петрелиуса (1А, 840м) </t>
    </r>
    <r>
      <rPr>
        <b/>
        <sz val="10"/>
        <color indexed="8"/>
        <rFont val="Arial Cyr"/>
        <family val="0"/>
      </rPr>
      <t>[Зап. Вар.:</t>
    </r>
    <r>
      <rPr>
        <sz val="10"/>
        <color indexed="8"/>
        <rFont val="Arial Cyr"/>
        <family val="0"/>
      </rPr>
      <t xml:space="preserve"> м/н - База ПСС - пер. Ю или С. Рисчторр рад.]</t>
    </r>
  </si>
  <si>
    <t>норматив на 2 к.с.: 8 дней-min, 140 км, 2 пер. 1А max.</t>
  </si>
  <si>
    <t>норматив на 3 к.с.: 10 дней min, 180 км, 3 пер. 1А+1 пер 1Б max</t>
  </si>
  <si>
    <t>Вниз по долинам рек, кроме р. Кунийок, где надо идти на базу ПСС</t>
  </si>
  <si>
    <t xml:space="preserve"> День запаса, при отставании - Завершаем маршрут, моемся на базе МГУ в Кировске, едем на автобусе/наёмной машине в Апатиты. Садимся в поезд в Апатитах поздно вечером.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</si>
</sst>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_ ;[Red]\-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d\ mmm"/>
    <numFmt numFmtId="170" formatCode="d/m"/>
    <numFmt numFmtId="171" formatCode="0.0"/>
    <numFmt numFmtId="172" formatCode="hh:mm"/>
    <numFmt numFmtId="173" formatCode="yyyy"/>
    <numFmt numFmtId="174" formatCode="dd/mm/yy;@"/>
    <numFmt numFmtId="175" formatCode="d/m/yyyy"/>
    <numFmt numFmtId="176" formatCode="[$-FC19]d\ mmmm\ yyyy\ &quot;г.&quot;"/>
    <numFmt numFmtId="177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0" fillId="2" borderId="3" xfId="0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2" borderId="6" xfId="0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NumberFormat="1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 quotePrefix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wrapText="1"/>
    </xf>
    <xf numFmtId="0" fontId="9" fillId="3" borderId="12" xfId="0" applyFont="1" applyFill="1" applyBorder="1" applyAlignment="1">
      <alignment horizontal="center" vertical="top" wrapText="1"/>
    </xf>
    <xf numFmtId="16" fontId="9" fillId="3" borderId="13" xfId="0" applyNumberFormat="1" applyFont="1" applyFill="1" applyBorder="1" applyAlignment="1">
      <alignment vertical="top" wrapText="1"/>
    </xf>
    <xf numFmtId="16" fontId="9" fillId="3" borderId="14" xfId="0" applyNumberFormat="1" applyFont="1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9" fillId="3" borderId="13" xfId="0" applyFont="1" applyFill="1" applyBorder="1" applyAlignment="1">
      <alignment vertical="top" wrapText="1"/>
    </xf>
    <xf numFmtId="2" fontId="0" fillId="3" borderId="15" xfId="0" applyNumberFormat="1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6" fontId="9" fillId="3" borderId="12" xfId="0" applyNumberFormat="1" applyFont="1" applyFill="1" applyBorder="1" applyAlignment="1">
      <alignment vertical="top" wrapText="1"/>
    </xf>
    <xf numFmtId="0" fontId="9" fillId="4" borderId="17" xfId="0" applyFont="1" applyFill="1" applyBorder="1" applyAlignment="1">
      <alignment horizontal="center" vertical="top" wrapText="1"/>
    </xf>
    <xf numFmtId="16" fontId="9" fillId="4" borderId="17" xfId="0" applyNumberFormat="1" applyFont="1" applyFill="1" applyBorder="1" applyAlignment="1">
      <alignment vertical="top" wrapText="1"/>
    </xf>
    <xf numFmtId="16" fontId="9" fillId="4" borderId="12" xfId="0" applyNumberFormat="1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171" fontId="0" fillId="4" borderId="17" xfId="0" applyNumberFormat="1" applyFill="1" applyBorder="1" applyAlignment="1">
      <alignment vertical="top" wrapText="1"/>
    </xf>
    <xf numFmtId="171" fontId="0" fillId="4" borderId="13" xfId="0" applyNumberFormat="1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16" fontId="9" fillId="0" borderId="17" xfId="0" applyNumberFormat="1" applyFont="1" applyFill="1" applyBorder="1" applyAlignment="1">
      <alignment vertical="top" wrapText="1"/>
    </xf>
    <xf numFmtId="16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171" fontId="0" fillId="0" borderId="13" xfId="0" applyNumberForma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16" fontId="9" fillId="3" borderId="17" xfId="0" applyNumberFormat="1" applyFont="1" applyFill="1" applyBorder="1" applyAlignment="1">
      <alignment vertical="top" wrapText="1"/>
    </xf>
    <xf numFmtId="0" fontId="9" fillId="3" borderId="14" xfId="0" applyFont="1" applyFill="1" applyBorder="1" applyAlignment="1">
      <alignment vertical="top" wrapText="1"/>
    </xf>
    <xf numFmtId="171" fontId="0" fillId="3" borderId="17" xfId="0" applyNumberFormat="1" applyFill="1" applyBorder="1" applyAlignment="1">
      <alignment vertical="top" wrapText="1"/>
    </xf>
    <xf numFmtId="171" fontId="0" fillId="3" borderId="13" xfId="0" applyNumberFormat="1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6" fillId="2" borderId="19" xfId="0" applyFont="1" applyFill="1" applyBorder="1" applyAlignment="1">
      <alignment horizontal="center" wrapText="1"/>
    </xf>
    <xf numFmtId="0" fontId="0" fillId="2" borderId="20" xfId="0" applyNumberForma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right" wrapText="1"/>
    </xf>
    <xf numFmtId="0" fontId="0" fillId="2" borderId="21" xfId="0" applyFill="1" applyBorder="1" applyAlignment="1">
      <alignment horizontal="right" wrapText="1"/>
    </xf>
    <xf numFmtId="0" fontId="6" fillId="2" borderId="20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3" xfId="0" applyNumberFormat="1" applyFill="1" applyBorder="1" applyAlignment="1">
      <alignment wrapText="1"/>
    </xf>
    <xf numFmtId="0" fontId="9" fillId="0" borderId="24" xfId="0" applyFont="1" applyBorder="1" applyAlignment="1">
      <alignment horizontal="center" vertical="top" wrapText="1"/>
    </xf>
    <xf numFmtId="16" fontId="9" fillId="0" borderId="14" xfId="0" applyNumberFormat="1" applyFont="1" applyBorder="1" applyAlignment="1">
      <alignment vertical="top" wrapText="1"/>
    </xf>
    <xf numFmtId="16" fontId="9" fillId="5" borderId="14" xfId="0" applyNumberFormat="1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9" fillId="3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6" fontId="9" fillId="0" borderId="14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2" fontId="0" fillId="0" borderId="13" xfId="0" applyNumberForma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SK\POHOD\Pohod2008\Sayany\&#1055;&#1083;&#1072;&#1085;-&#1075;&#1088;&#1072;&#1092;&#1080;&#1082;%20&#1087;&#1086;&#1093;&#1086;&#1076;&#1072;%204%20&#1082;.&#1089;.%20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DocSK\POHOD\Pohod2008\Sayany\&#1055;&#1083;&#1072;&#1085;-&#1075;&#1088;&#1072;&#1092;&#1080;&#1082;%20&#1087;&#1086;&#1093;&#1086;&#1076;&#1072;%205%20&#1082;.&#1089;.%20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Высотный график"/>
    </sheetNames>
    <definedNames>
      <definedName name="DeleteFormuls"/>
      <definedName name="DeleteRow"/>
      <definedName name="FillFormuls"/>
      <definedName name="Hide_iPAQ"/>
      <definedName name="InsertRow"/>
      <definedName name="Show_iPAQ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Высотный график"/>
    </sheetNames>
    <definedNames>
      <definedName name="DeleteFormuls"/>
      <definedName name="DeleteRow"/>
      <definedName name="FillFormuls"/>
      <definedName name="Hide_iPAQ"/>
      <definedName name="InsertRow"/>
      <definedName name="Show_iPAQ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D13">
      <selection activeCell="J20" sqref="J20"/>
    </sheetView>
  </sheetViews>
  <sheetFormatPr defaultColWidth="9.00390625" defaultRowHeight="12.75"/>
  <cols>
    <col min="1" max="1" width="4.125" style="67" customWidth="1"/>
    <col min="2" max="2" width="6.125" style="68" customWidth="1"/>
    <col min="3" max="3" width="13.00390625" style="69" hidden="1" customWidth="1"/>
    <col min="4" max="4" width="58.625" style="69" customWidth="1"/>
    <col min="5" max="5" width="0.2421875" style="69" customWidth="1"/>
    <col min="6" max="6" width="1.00390625" style="69" hidden="1" customWidth="1"/>
    <col min="7" max="7" width="5.75390625" style="69" customWidth="1"/>
    <col min="8" max="8" width="0.12890625" style="69" customWidth="1"/>
    <col min="9" max="9" width="5.875" style="69" customWidth="1"/>
    <col min="10" max="10" width="69.125" style="69" customWidth="1"/>
    <col min="11" max="16384" width="9.125" style="7" customWidth="1"/>
  </cols>
  <sheetData>
    <row r="1" spans="1:10" ht="14.25">
      <c r="A1" s="1">
        <f>ROW(A18)</f>
        <v>18</v>
      </c>
      <c r="B1" s="2"/>
      <c r="C1" s="3"/>
      <c r="D1" s="4" t="s">
        <v>0</v>
      </c>
      <c r="E1" s="3"/>
      <c r="F1" s="3"/>
      <c r="G1" s="3"/>
      <c r="H1" s="3"/>
      <c r="I1" s="5"/>
      <c r="J1" s="6"/>
    </row>
    <row r="2" spans="1:10" ht="13.5" thickBot="1">
      <c r="A2" s="8"/>
      <c r="B2" s="9"/>
      <c r="C2" s="10"/>
      <c r="D2" s="11" t="s">
        <v>29</v>
      </c>
      <c r="E2" s="7"/>
      <c r="F2" s="7"/>
      <c r="G2" s="7"/>
      <c r="H2" s="7"/>
      <c r="I2" s="12"/>
      <c r="J2" s="13"/>
    </row>
    <row r="3" spans="1:10" ht="33" customHeight="1">
      <c r="A3" s="14" t="s">
        <v>1</v>
      </c>
      <c r="B3" s="15" t="s">
        <v>2</v>
      </c>
      <c r="C3" s="16" t="s">
        <v>3</v>
      </c>
      <c r="D3" s="16" t="s">
        <v>39</v>
      </c>
      <c r="E3" s="17" t="s">
        <v>4</v>
      </c>
      <c r="F3" s="18" t="s">
        <v>5</v>
      </c>
      <c r="G3" s="16" t="s">
        <v>6</v>
      </c>
      <c r="H3" s="16" t="s">
        <v>7</v>
      </c>
      <c r="I3" s="19" t="s">
        <v>8</v>
      </c>
      <c r="J3" s="20" t="s">
        <v>9</v>
      </c>
    </row>
    <row r="4" spans="1:10" ht="25.5">
      <c r="A4" s="21"/>
      <c r="B4" s="22" t="s">
        <v>11</v>
      </c>
      <c r="C4" s="23" t="s">
        <v>10</v>
      </c>
      <c r="D4" s="24" t="s">
        <v>30</v>
      </c>
      <c r="E4" s="25"/>
      <c r="F4" s="25"/>
      <c r="G4" s="25"/>
      <c r="H4" s="25"/>
      <c r="I4" s="26"/>
      <c r="J4" s="27"/>
    </row>
    <row r="5" spans="1:10" ht="25.5">
      <c r="A5" s="21"/>
      <c r="B5" s="28" t="s">
        <v>12</v>
      </c>
      <c r="C5" s="29" t="s">
        <v>27</v>
      </c>
      <c r="D5" s="24" t="s">
        <v>30</v>
      </c>
      <c r="E5" s="25"/>
      <c r="F5" s="25"/>
      <c r="G5" s="25"/>
      <c r="H5" s="25"/>
      <c r="I5" s="26"/>
      <c r="J5" s="27"/>
    </row>
    <row r="6" spans="1:10" ht="76.5">
      <c r="A6" s="71">
        <v>1</v>
      </c>
      <c r="B6" s="39" t="s">
        <v>13</v>
      </c>
      <c r="C6" s="72" t="s">
        <v>10</v>
      </c>
      <c r="D6" s="41" t="s">
        <v>37</v>
      </c>
      <c r="E6" s="73"/>
      <c r="F6" s="42"/>
      <c r="G6" s="42">
        <v>16</v>
      </c>
      <c r="H6" s="42"/>
      <c r="I6" s="74">
        <f aca="true" t="shared" si="0" ref="I6:I15">PRODUCT(G6,1.2)</f>
        <v>19.2</v>
      </c>
      <c r="J6" s="74" t="s">
        <v>38</v>
      </c>
    </row>
    <row r="7" spans="1:10" ht="51.75" customHeight="1">
      <c r="A7" s="30">
        <v>2</v>
      </c>
      <c r="B7" s="31" t="s">
        <v>14</v>
      </c>
      <c r="C7" s="32"/>
      <c r="D7" s="33" t="s">
        <v>40</v>
      </c>
      <c r="E7" s="34">
        <v>0</v>
      </c>
      <c r="F7" s="33">
        <v>1</v>
      </c>
      <c r="G7" s="35">
        <v>12</v>
      </c>
      <c r="H7" s="33">
        <v>500</v>
      </c>
      <c r="I7" s="36">
        <f t="shared" si="0"/>
        <v>14.399999999999999</v>
      </c>
      <c r="J7" s="37"/>
    </row>
    <row r="8" spans="1:10" ht="25.5">
      <c r="A8" s="38">
        <v>3</v>
      </c>
      <c r="B8" s="39" t="s">
        <v>15</v>
      </c>
      <c r="C8" s="40"/>
      <c r="D8" s="41" t="s">
        <v>46</v>
      </c>
      <c r="E8" s="42"/>
      <c r="F8" s="41">
        <v>1</v>
      </c>
      <c r="G8" s="43">
        <v>12</v>
      </c>
      <c r="H8" s="41"/>
      <c r="I8" s="43">
        <f t="shared" si="0"/>
        <v>14.399999999999999</v>
      </c>
      <c r="J8" s="44"/>
    </row>
    <row r="9" spans="1:10" ht="38.25">
      <c r="A9" s="30">
        <v>4</v>
      </c>
      <c r="B9" s="31" t="s">
        <v>16</v>
      </c>
      <c r="C9" s="32"/>
      <c r="D9" s="33" t="s">
        <v>47</v>
      </c>
      <c r="E9" s="34">
        <v>0</v>
      </c>
      <c r="F9" s="33">
        <v>1</v>
      </c>
      <c r="G9" s="36">
        <v>12</v>
      </c>
      <c r="H9" s="33">
        <v>400</v>
      </c>
      <c r="I9" s="36">
        <f t="shared" si="0"/>
        <v>14.399999999999999</v>
      </c>
      <c r="J9" s="37"/>
    </row>
    <row r="10" spans="1:10" ht="25.5">
      <c r="A10" s="38">
        <v>5</v>
      </c>
      <c r="B10" s="39" t="s">
        <v>17</v>
      </c>
      <c r="C10" s="40"/>
      <c r="D10" s="33" t="s">
        <v>44</v>
      </c>
      <c r="E10" s="34">
        <v>0</v>
      </c>
      <c r="F10" s="33">
        <v>1</v>
      </c>
      <c r="G10" s="36">
        <v>14</v>
      </c>
      <c r="H10" s="33">
        <v>3600</v>
      </c>
      <c r="I10" s="36">
        <f t="shared" si="0"/>
        <v>16.8</v>
      </c>
      <c r="J10" s="44"/>
    </row>
    <row r="11" spans="1:10" ht="102">
      <c r="A11" s="30">
        <v>6</v>
      </c>
      <c r="B11" s="31" t="s">
        <v>18</v>
      </c>
      <c r="C11" s="32"/>
      <c r="D11" s="41" t="s">
        <v>41</v>
      </c>
      <c r="E11" s="34">
        <v>1</v>
      </c>
      <c r="F11" s="33">
        <v>1</v>
      </c>
      <c r="G11" s="35">
        <v>14</v>
      </c>
      <c r="H11" s="33">
        <v>3600</v>
      </c>
      <c r="I11" s="36">
        <f t="shared" si="0"/>
        <v>16.8</v>
      </c>
      <c r="J11" s="33"/>
    </row>
    <row r="12" spans="1:10" ht="76.5">
      <c r="A12" s="38">
        <v>7</v>
      </c>
      <c r="B12" s="39" t="s">
        <v>19</v>
      </c>
      <c r="C12" s="40"/>
      <c r="D12" s="33" t="s">
        <v>42</v>
      </c>
      <c r="E12" s="34">
        <v>1</v>
      </c>
      <c r="F12" s="33">
        <v>1</v>
      </c>
      <c r="G12" s="35">
        <v>17.5</v>
      </c>
      <c r="H12" s="41">
        <v>4468</v>
      </c>
      <c r="I12" s="43">
        <f t="shared" si="0"/>
        <v>21</v>
      </c>
      <c r="J12" s="44"/>
    </row>
    <row r="13" spans="1:10" ht="89.25">
      <c r="A13" s="30">
        <v>8</v>
      </c>
      <c r="B13" s="31" t="s">
        <v>20</v>
      </c>
      <c r="C13" s="32"/>
      <c r="D13" s="41" t="s">
        <v>43</v>
      </c>
      <c r="E13" s="42">
        <v>1</v>
      </c>
      <c r="F13" s="41">
        <v>1</v>
      </c>
      <c r="G13" s="43">
        <v>15.5</v>
      </c>
      <c r="H13" s="33">
        <v>4700</v>
      </c>
      <c r="I13" s="36">
        <f t="shared" si="0"/>
        <v>18.599999999999998</v>
      </c>
      <c r="J13" s="37"/>
    </row>
    <row r="14" spans="1:10" ht="54.75" customHeight="1">
      <c r="A14" s="38">
        <v>9</v>
      </c>
      <c r="B14" s="39" t="s">
        <v>21</v>
      </c>
      <c r="C14" s="40"/>
      <c r="D14" s="33" t="s">
        <v>45</v>
      </c>
      <c r="E14" s="34">
        <v>1</v>
      </c>
      <c r="F14" s="33">
        <v>1</v>
      </c>
      <c r="G14" s="35">
        <v>15</v>
      </c>
      <c r="H14" s="41">
        <v>3800</v>
      </c>
      <c r="I14" s="43">
        <f t="shared" si="0"/>
        <v>18</v>
      </c>
      <c r="J14" s="41"/>
    </row>
    <row r="15" spans="1:10" ht="38.25">
      <c r="A15" s="30">
        <v>10</v>
      </c>
      <c r="B15" s="31" t="s">
        <v>31</v>
      </c>
      <c r="C15" s="32"/>
      <c r="D15" s="33" t="s">
        <v>51</v>
      </c>
      <c r="E15" s="34">
        <v>1</v>
      </c>
      <c r="F15" s="33">
        <v>1</v>
      </c>
      <c r="G15" s="35">
        <v>0</v>
      </c>
      <c r="H15" s="33">
        <v>4100</v>
      </c>
      <c r="I15" s="36">
        <f t="shared" si="0"/>
        <v>0</v>
      </c>
      <c r="J15" s="33" t="s">
        <v>36</v>
      </c>
    </row>
    <row r="16" spans="1:10" ht="25.5">
      <c r="A16" s="70"/>
      <c r="B16" s="45" t="s">
        <v>32</v>
      </c>
      <c r="C16" s="29"/>
      <c r="D16" s="24" t="s">
        <v>34</v>
      </c>
      <c r="E16" s="46">
        <v>1</v>
      </c>
      <c r="F16" s="24">
        <v>1</v>
      </c>
      <c r="G16" s="47"/>
      <c r="H16" s="24"/>
      <c r="I16" s="48"/>
      <c r="J16" s="24"/>
    </row>
    <row r="17" spans="1:10" ht="25.5">
      <c r="A17" s="70"/>
      <c r="B17" s="45" t="s">
        <v>33</v>
      </c>
      <c r="C17" s="29"/>
      <c r="D17" s="24" t="s">
        <v>35</v>
      </c>
      <c r="E17" s="46">
        <v>1</v>
      </c>
      <c r="F17" s="24">
        <v>1</v>
      </c>
      <c r="G17" s="48"/>
      <c r="H17" s="24"/>
      <c r="I17" s="48"/>
      <c r="J17" s="49"/>
    </row>
    <row r="18" spans="1:10" ht="26.25" customHeight="1">
      <c r="A18" s="50"/>
      <c r="B18" s="51"/>
      <c r="C18" s="52"/>
      <c r="D18" s="53" t="s">
        <v>22</v>
      </c>
      <c r="E18" s="54" t="s">
        <v>23</v>
      </c>
      <c r="F18" s="54"/>
      <c r="G18" s="55" t="str">
        <f>SUM(G5:G17)&amp;" км"</f>
        <v>128 км</v>
      </c>
      <c r="H18" s="56"/>
      <c r="I18" s="55">
        <f>PRODUCT(SUM(G6:G16),1.2)</f>
        <v>153.6</v>
      </c>
      <c r="J18" s="57" t="s">
        <v>24</v>
      </c>
    </row>
    <row r="19" spans="1:10" ht="12.75">
      <c r="A19" s="58"/>
      <c r="B19" s="59"/>
      <c r="C19" s="60"/>
      <c r="D19" s="61" t="s">
        <v>25</v>
      </c>
      <c r="E19" s="62"/>
      <c r="F19" s="63"/>
      <c r="G19" s="34"/>
      <c r="H19" s="34"/>
      <c r="I19" s="64"/>
      <c r="J19" s="65"/>
    </row>
    <row r="20" spans="1:10" ht="63.75">
      <c r="A20" s="58"/>
      <c r="B20" s="59"/>
      <c r="C20" s="60"/>
      <c r="D20" s="69" t="s">
        <v>50</v>
      </c>
      <c r="E20" s="62"/>
      <c r="F20" s="63"/>
      <c r="G20" s="34"/>
      <c r="H20" s="34"/>
      <c r="I20" s="64"/>
      <c r="J20" s="65" t="s">
        <v>28</v>
      </c>
    </row>
    <row r="21" spans="1:10" ht="12.75">
      <c r="A21" s="58"/>
      <c r="B21" s="59"/>
      <c r="C21" s="60"/>
      <c r="D21" s="66"/>
      <c r="E21" s="62"/>
      <c r="F21" s="63"/>
      <c r="G21" s="34"/>
      <c r="H21" s="34"/>
      <c r="I21" s="64"/>
      <c r="J21" s="65" t="s">
        <v>48</v>
      </c>
    </row>
    <row r="22" spans="1:10" ht="12.75">
      <c r="A22" s="58"/>
      <c r="B22" s="59"/>
      <c r="C22" s="60"/>
      <c r="D22" s="66"/>
      <c r="E22" s="62"/>
      <c r="F22" s="63"/>
      <c r="G22" s="34"/>
      <c r="H22" s="34"/>
      <c r="I22" s="64"/>
      <c r="J22" s="65" t="s">
        <v>49</v>
      </c>
    </row>
    <row r="23" spans="1:10" ht="12.75">
      <c r="A23" s="58"/>
      <c r="B23" s="59"/>
      <c r="C23" s="60"/>
      <c r="D23" s="66"/>
      <c r="E23" s="62"/>
      <c r="F23" s="63"/>
      <c r="G23" s="34"/>
      <c r="H23" s="34"/>
      <c r="I23" s="64"/>
      <c r="J23" s="65"/>
    </row>
    <row r="24" spans="1:10" ht="12.75">
      <c r="A24" s="58"/>
      <c r="B24" s="59"/>
      <c r="C24" s="60"/>
      <c r="D24" s="66"/>
      <c r="E24" s="62"/>
      <c r="F24" s="63"/>
      <c r="G24" s="34"/>
      <c r="H24" s="34"/>
      <c r="I24" s="64"/>
      <c r="J24" s="65"/>
    </row>
    <row r="25" spans="1:10" ht="12.75">
      <c r="A25" s="58"/>
      <c r="B25" s="59"/>
      <c r="C25" s="60"/>
      <c r="D25" s="66"/>
      <c r="E25" s="62"/>
      <c r="F25" s="63"/>
      <c r="G25" s="34"/>
      <c r="H25" s="34"/>
      <c r="I25" s="64"/>
      <c r="J25" s="65"/>
    </row>
    <row r="26" spans="1:10" ht="12.75">
      <c r="A26" s="58"/>
      <c r="B26" s="59"/>
      <c r="C26" s="60"/>
      <c r="D26" s="66"/>
      <c r="E26" s="62"/>
      <c r="F26" s="63"/>
      <c r="G26" s="34"/>
      <c r="H26" s="34"/>
      <c r="I26" s="64"/>
      <c r="J26" s="65"/>
    </row>
    <row r="27" spans="1:10" ht="12.75">
      <c r="A27" s="58"/>
      <c r="B27" s="59"/>
      <c r="C27" s="60"/>
      <c r="D27" s="66"/>
      <c r="E27" s="62"/>
      <c r="F27" s="63"/>
      <c r="G27" s="34"/>
      <c r="H27" s="34"/>
      <c r="I27" s="64"/>
      <c r="J27" s="65"/>
    </row>
    <row r="28" ht="153">
      <c r="J28" s="69" t="s">
        <v>26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2010-01-30T17:24:27Z</dcterms:created>
  <dcterms:modified xsi:type="dcterms:W3CDTF">2011-02-15T00:04:01Z</dcterms:modified>
  <cp:category/>
  <cp:version/>
  <cp:contentType/>
  <cp:contentStatus/>
</cp:coreProperties>
</file>