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0" windowWidth="5715" windowHeight="9255" activeTab="1"/>
  </bookViews>
  <sheets>
    <sheet name="кто что несет" sheetId="1" r:id="rId1"/>
    <sheet name="Кто что берет из дома" sheetId="2" r:id="rId2"/>
    <sheet name="Список" sheetId="3" r:id="rId3"/>
  </sheets>
  <definedNames>
    <definedName name="_xlnm._FilterDatabase" localSheetId="2" hidden="1">'Список'!$A$2:$H$75</definedName>
  </definedNames>
  <calcPr fullCalcOnLoad="1"/>
</workbook>
</file>

<file path=xl/comments1.xml><?xml version="1.0" encoding="utf-8"?>
<comments xmlns="http://schemas.openxmlformats.org/spreadsheetml/2006/main">
  <authors>
    <author>anya</author>
  </authors>
  <commentList>
    <comment ref="A8" authorId="0">
      <text>
        <r>
          <rPr>
            <b/>
            <sz val="8"/>
            <rFont val="Tahoma"/>
            <family val="0"/>
          </rPr>
          <t>anya:</t>
        </r>
        <r>
          <rPr>
            <sz val="8"/>
            <rFont val="Tahoma"/>
            <family val="0"/>
          </rPr>
          <t xml:space="preserve">
 Стропа расходная  петли 120+150г; 2 куска веревки 8 мм 100+ 150г;
кусок 6мм - 200г. В сумме 720г.</t>
        </r>
      </text>
    </comment>
  </commentList>
</comments>
</file>

<file path=xl/comments2.xml><?xml version="1.0" encoding="utf-8"?>
<comments xmlns="http://schemas.openxmlformats.org/spreadsheetml/2006/main">
  <authors>
    <author>anya</author>
  </authors>
  <commentList>
    <comment ref="A19" authorId="0">
      <text>
        <r>
          <rPr>
            <b/>
            <sz val="8"/>
            <rFont val="Tahoma"/>
            <family val="0"/>
          </rPr>
          <t>anya:</t>
        </r>
        <r>
          <rPr>
            <sz val="8"/>
            <rFont val="Tahoma"/>
            <family val="0"/>
          </rPr>
          <t xml:space="preserve">
 Стропа расходная  петли 120+150г; 2 куска веревки 8 мм 100+ 150г;
кусок 6мм - 200г. В сумме 720г.</t>
        </r>
      </text>
    </comment>
  </commentList>
</comments>
</file>

<file path=xl/comments3.xml><?xml version="1.0" encoding="utf-8"?>
<comments xmlns="http://schemas.openxmlformats.org/spreadsheetml/2006/main">
  <authors>
    <author>anya</author>
  </authors>
  <commentList>
    <comment ref="C67" authorId="0">
      <text>
        <r>
          <rPr>
            <b/>
            <sz val="8"/>
            <rFont val="Tahoma"/>
            <family val="0"/>
          </rPr>
          <t>anya:</t>
        </r>
        <r>
          <rPr>
            <sz val="8"/>
            <rFont val="Tahoma"/>
            <family val="0"/>
          </rPr>
          <t xml:space="preserve">
сухой 2600</t>
        </r>
      </text>
    </comment>
    <comment ref="C5" authorId="0">
      <text>
        <r>
          <rPr>
            <b/>
            <sz val="8"/>
            <rFont val="Tahoma"/>
            <family val="0"/>
          </rPr>
          <t>anya:</t>
        </r>
        <r>
          <rPr>
            <sz val="8"/>
            <rFont val="Tahoma"/>
            <family val="0"/>
          </rPr>
          <t xml:space="preserve">
сухой 2400г</t>
        </r>
      </text>
    </comment>
    <comment ref="A36" authorId="0">
      <text>
        <r>
          <rPr>
            <b/>
            <sz val="8"/>
            <rFont val="Tahoma"/>
            <family val="0"/>
          </rPr>
          <t>anya:</t>
        </r>
        <r>
          <rPr>
            <sz val="8"/>
            <rFont val="Tahoma"/>
            <family val="0"/>
          </rPr>
          <t xml:space="preserve">
 Стропа расходная  петли 120+150г; 2 куска веревки 8 мм 100+ 150г;
кусок 6мм - 200г. В сумме 720г.</t>
        </r>
      </text>
    </comment>
    <comment ref="C4" authorId="0">
      <text>
        <r>
          <rPr>
            <b/>
            <sz val="8"/>
            <rFont val="Tahoma"/>
            <family val="0"/>
          </rPr>
          <t>anya:</t>
        </r>
        <r>
          <rPr>
            <sz val="8"/>
            <rFont val="Tahoma"/>
            <family val="0"/>
          </rPr>
          <t xml:space="preserve">
сухая 5500</t>
        </r>
      </text>
    </comment>
  </commentList>
</comments>
</file>

<file path=xl/sharedStrings.xml><?xml version="1.0" encoding="utf-8"?>
<sst xmlns="http://schemas.openxmlformats.org/spreadsheetml/2006/main" count="506" uniqueCount="154">
  <si>
    <t>Кол-во</t>
  </si>
  <si>
    <t>Чье/где взять</t>
  </si>
  <si>
    <t>Ответственный</t>
  </si>
  <si>
    <t>Комментарии</t>
  </si>
  <si>
    <t>1 Бивачное</t>
  </si>
  <si>
    <t>Палатка "Зима"</t>
  </si>
  <si>
    <t>SK</t>
  </si>
  <si>
    <t>Щетка-сметка (выметать снег из палатки)</t>
  </si>
  <si>
    <t>Маша</t>
  </si>
  <si>
    <t>Половник металлический</t>
  </si>
  <si>
    <t>Лена</t>
  </si>
  <si>
    <t>Ершик</t>
  </si>
  <si>
    <t>Скатерть</t>
  </si>
  <si>
    <t>Чулок для заваривания чая</t>
  </si>
  <si>
    <t>Снеговая пила (ножевка)</t>
  </si>
  <si>
    <t>Термометр</t>
  </si>
  <si>
    <t>Очки темн, зап. в аптечку</t>
  </si>
  <si>
    <t>2 Специальное</t>
  </si>
  <si>
    <t>Снеговая лопата OD штыковая титановая</t>
  </si>
  <si>
    <t>Лавлист</t>
  </si>
  <si>
    <t>Будильник китайский</t>
  </si>
  <si>
    <t>Блокнот летописца, диктофон</t>
  </si>
  <si>
    <t>3 Прочее</t>
  </si>
  <si>
    <t>Аптечка групповая</t>
  </si>
  <si>
    <t>Аня</t>
  </si>
  <si>
    <t>Ремнабор</t>
  </si>
  <si>
    <t>Компас</t>
  </si>
  <si>
    <t>Походные (экспедиционные) документы</t>
  </si>
  <si>
    <t>Телефон мобильный</t>
  </si>
  <si>
    <t>Эспандеры для ЦК </t>
  </si>
  <si>
    <t>Флаг МГУ</t>
  </si>
  <si>
    <t>Фототехника</t>
  </si>
  <si>
    <t>каждый как хочет берет по вкусу</t>
  </si>
  <si>
    <t>Видеокамера</t>
  </si>
  <si>
    <t>Безмен</t>
  </si>
  <si>
    <t>Общий вес общ. снар.</t>
  </si>
  <si>
    <t>Вес, мокрый, на 1 ед</t>
  </si>
  <si>
    <t>Вес</t>
  </si>
  <si>
    <t>Артефакт</t>
  </si>
  <si>
    <t>GPS с запасными батарейками</t>
  </si>
  <si>
    <t>Фото с запасными батарейками</t>
  </si>
  <si>
    <t>Спальники</t>
  </si>
  <si>
    <t>Аптечка групповая 2-я часть</t>
  </si>
  <si>
    <t>К-во</t>
  </si>
  <si>
    <t>Коэффициент</t>
  </si>
  <si>
    <t>Норма</t>
  </si>
  <si>
    <t>Руководитель</t>
  </si>
  <si>
    <t>Парни</t>
  </si>
  <si>
    <t>Девушки</t>
  </si>
  <si>
    <t>Общий вес</t>
  </si>
  <si>
    <t>Средний вес</t>
  </si>
  <si>
    <t>Тент на зиму</t>
  </si>
  <si>
    <t>Накидка на выселки</t>
  </si>
  <si>
    <t>Газ , баллоны</t>
  </si>
  <si>
    <t>Тросик костровой</t>
  </si>
  <si>
    <t>вес</t>
  </si>
  <si>
    <t>Спарка - 1</t>
  </si>
  <si>
    <t>половина Машиного</t>
  </si>
  <si>
    <t>Спарка - 2(первая часть)</t>
  </si>
  <si>
    <t>Спарка - 2 (вторая часть)</t>
  </si>
  <si>
    <t>Двухместная спарка</t>
  </si>
  <si>
    <t>Общественное снаряжение  в лыжный поход Ергаки-2010</t>
  </si>
  <si>
    <t>Печка с брезентовыми рукавицами</t>
  </si>
  <si>
    <t>Костровые рукавицы</t>
  </si>
  <si>
    <t>Лавлист под печку</t>
  </si>
  <si>
    <t>Женя</t>
  </si>
  <si>
    <t>Коврики</t>
  </si>
  <si>
    <t>Каждый берет по 2 шт.</t>
  </si>
  <si>
    <t>Горелка газовая2</t>
  </si>
  <si>
    <t>Веник?</t>
  </si>
  <si>
    <t>Топор большой</t>
  </si>
  <si>
    <t>Пила двуручная</t>
  </si>
  <si>
    <t>???</t>
  </si>
  <si>
    <t>Пакеты   120 л</t>
  </si>
  <si>
    <t>скотч</t>
  </si>
  <si>
    <t>карабины</t>
  </si>
  <si>
    <t>подьемное устройство</t>
  </si>
  <si>
    <t>спусковое устройство</t>
  </si>
  <si>
    <t>каждый</t>
  </si>
  <si>
    <t>обвязка</t>
  </si>
  <si>
    <t xml:space="preserve">Стропа расходная </t>
  </si>
  <si>
    <t>Рации Motorola с батарейками</t>
  </si>
  <si>
    <t>Батарейки запасные (AA, 25g)</t>
  </si>
  <si>
    <t xml:space="preserve">Спирт </t>
  </si>
  <si>
    <t xml:space="preserve">или мечта Ассоль 3500г Мечта Ассоль сейчас у Гали Большаковой
</t>
  </si>
  <si>
    <t>Митя</t>
  </si>
  <si>
    <t>Сетка костровая</t>
  </si>
  <si>
    <t>есть</t>
  </si>
  <si>
    <t xml:space="preserve">   есть</t>
  </si>
  <si>
    <t xml:space="preserve"> есть</t>
  </si>
  <si>
    <t xml:space="preserve"> 2 ледоруба</t>
  </si>
  <si>
    <t>одноместный</t>
  </si>
  <si>
    <t>половина зимней трешки</t>
  </si>
  <si>
    <t>ЛЕНА</t>
  </si>
  <si>
    <t>АНТОН</t>
  </si>
  <si>
    <t>0,9 кг</t>
  </si>
  <si>
    <t>веревки 9мм-3кг, есть два полтиника 8 мм - 2,2 кг</t>
  </si>
  <si>
    <t>200 грамм (msr wind pro)</t>
  </si>
  <si>
    <t>150-200 г</t>
  </si>
  <si>
    <t>термос 1литр - 0,7; термос 3 литра - 2 кг (держит плохо, не больше чем до обеда)</t>
  </si>
  <si>
    <t>КОСТЯ</t>
  </si>
  <si>
    <t>ЖЕНЯ</t>
  </si>
  <si>
    <t>ЛАКИ</t>
  </si>
  <si>
    <t>АНЯ</t>
  </si>
  <si>
    <t>Антон</t>
  </si>
  <si>
    <t>статика Коломна, 50 м.</t>
  </si>
  <si>
    <t xml:space="preserve"> 0.4 обычный магазинный</t>
  </si>
  <si>
    <t xml:space="preserve">0.4  ковея </t>
  </si>
  <si>
    <t xml:space="preserve"> 1 литр 0,8кг</t>
  </si>
  <si>
    <t>320г</t>
  </si>
  <si>
    <t>1.7кг,надо заточить</t>
  </si>
  <si>
    <t>пластмасс.300г</t>
  </si>
  <si>
    <t>Лаки</t>
  </si>
  <si>
    <t>есть гнутый,могу сделать обычн.</t>
  </si>
  <si>
    <t>10мм*50м</t>
  </si>
  <si>
    <t>много аккум,18шт</t>
  </si>
  <si>
    <t xml:space="preserve">есть </t>
  </si>
  <si>
    <t>есть,1кг</t>
  </si>
  <si>
    <t>салева 3шт, -7комфорт</t>
  </si>
  <si>
    <t>Накидка на спальники " Мечта кАссоль"</t>
  </si>
  <si>
    <t>есть, 1 литр, металл, стандарт, держит неплохо, вес еадо проверять</t>
  </si>
  <si>
    <t>есть синтепон 4 слоя и убитый 2,5 слоя 2,5 кг и 1,8 соответсвенно</t>
  </si>
  <si>
    <t>не берем</t>
  </si>
  <si>
    <t>положить в печку</t>
  </si>
  <si>
    <t>Кан 7,5 с крышкой</t>
  </si>
  <si>
    <t>плекс для костра</t>
  </si>
  <si>
    <t>раздать по людям</t>
  </si>
  <si>
    <t>Кастрюля 5 л</t>
  </si>
  <si>
    <t>взвесить!</t>
  </si>
  <si>
    <t xml:space="preserve"> кто несет</t>
  </si>
  <si>
    <t>Горелка газовая+экран</t>
  </si>
  <si>
    <t>Ледоруб</t>
  </si>
  <si>
    <t>Термос1</t>
  </si>
  <si>
    <t>Термос2</t>
  </si>
  <si>
    <t>веревки 9</t>
  </si>
  <si>
    <t>В самолет</t>
  </si>
  <si>
    <t>Буры 2 шт с карабином</t>
  </si>
  <si>
    <t>скальные крючья на веревке и с карабином</t>
  </si>
  <si>
    <t>берем!</t>
  </si>
  <si>
    <t>веревки 8-ка</t>
  </si>
  <si>
    <t>Сумки клетчатые в поезд</t>
  </si>
  <si>
    <t>веревка 8-ка 1шт</t>
  </si>
  <si>
    <t>веревка 9  1шт</t>
  </si>
  <si>
    <t xml:space="preserve">КАЖДЫЙ БЕРЕТ: </t>
  </si>
  <si>
    <t>Коврики 1,5 или 2 шт.</t>
  </si>
  <si>
    <t>норма</t>
  </si>
  <si>
    <t>недовес -</t>
  </si>
  <si>
    <t>Лена, Аня, SK</t>
  </si>
  <si>
    <t xml:space="preserve">Буры 2 шт </t>
  </si>
  <si>
    <t xml:space="preserve">скальные крючья на веревке </t>
  </si>
  <si>
    <t>Щетка-сметка</t>
  </si>
  <si>
    <t xml:space="preserve">у кого взять </t>
  </si>
  <si>
    <t>кг</t>
  </si>
  <si>
    <t>баллон газовый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</si>
</sst>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21">
    <font>
      <sz val="10"/>
      <name val="Arial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0"/>
      <name val="Arial Cyr"/>
      <family val="2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9"/>
      <name val="Arial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sz val="9"/>
      <name val="Arial Cyr"/>
      <family val="2"/>
    </font>
    <font>
      <sz val="9"/>
      <name val="Arial"/>
      <family val="0"/>
    </font>
    <font>
      <b/>
      <sz val="9"/>
      <color indexed="8"/>
      <name val="Arial Cyr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9" fillId="4" borderId="2" xfId="0" applyNumberFormat="1" applyFont="1" applyFill="1" applyBorder="1" applyAlignment="1" applyProtection="1">
      <alignment horizontal="center" wrapText="1"/>
      <protection/>
    </xf>
    <xf numFmtId="0" fontId="9" fillId="4" borderId="3" xfId="0" applyNumberFormat="1" applyFont="1" applyFill="1" applyBorder="1" applyAlignment="1" applyProtection="1">
      <alignment horizontal="center" wrapText="1"/>
      <protection/>
    </xf>
    <xf numFmtId="0" fontId="9" fillId="4" borderId="4" xfId="0" applyNumberFormat="1" applyFont="1" applyFill="1" applyBorder="1" applyAlignment="1" applyProtection="1">
      <alignment horizontal="center" wrapText="1"/>
      <protection/>
    </xf>
    <xf numFmtId="0" fontId="0" fillId="4" borderId="5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Border="1" applyAlignment="1" applyProtection="1">
      <alignment wrapText="1"/>
      <protection/>
    </xf>
    <xf numFmtId="0" fontId="0" fillId="4" borderId="6" xfId="0" applyNumberFormat="1" applyFont="1" applyFill="1" applyBorder="1" applyAlignment="1" applyProtection="1">
      <alignment wrapText="1"/>
      <protection/>
    </xf>
    <xf numFmtId="0" fontId="0" fillId="4" borderId="7" xfId="0" applyNumberFormat="1" applyFont="1" applyFill="1" applyBorder="1" applyAlignment="1" applyProtection="1">
      <alignment wrapText="1"/>
      <protection/>
    </xf>
    <xf numFmtId="3" fontId="0" fillId="4" borderId="8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4" borderId="9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0" fillId="0" borderId="12" xfId="0" applyNumberFormat="1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4" fillId="3" borderId="11" xfId="0" applyFont="1" applyFill="1" applyBorder="1" applyAlignment="1">
      <alignment wrapText="1"/>
    </xf>
    <xf numFmtId="0" fontId="0" fillId="5" borderId="12" xfId="0" applyFill="1" applyBorder="1" applyAlignment="1">
      <alignment vertical="justify"/>
    </xf>
    <xf numFmtId="0" fontId="0" fillId="5" borderId="12" xfId="0" applyFill="1" applyBorder="1" applyAlignment="1">
      <alignment horizontal="left" vertical="justify"/>
    </xf>
    <xf numFmtId="0" fontId="0" fillId="5" borderId="12" xfId="0" applyFill="1" applyBorder="1" applyAlignment="1">
      <alignment horizontal="justify" vertical="justify" wrapText="1"/>
    </xf>
    <xf numFmtId="0" fontId="0" fillId="6" borderId="12" xfId="0" applyFill="1" applyBorder="1" applyAlignment="1">
      <alignment vertical="justify"/>
    </xf>
    <xf numFmtId="0" fontId="0" fillId="6" borderId="12" xfId="0" applyFill="1" applyBorder="1" applyAlignment="1">
      <alignment vertical="justify" wrapText="1"/>
    </xf>
    <xf numFmtId="0" fontId="0" fillId="6" borderId="12" xfId="0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0" fontId="0" fillId="6" borderId="12" xfId="0" applyFill="1" applyBorder="1" applyAlignment="1">
      <alignment/>
    </xf>
    <xf numFmtId="0" fontId="0" fillId="5" borderId="12" xfId="0" applyFill="1" applyBorder="1" applyAlignment="1">
      <alignment wrapText="1"/>
    </xf>
    <xf numFmtId="0" fontId="0" fillId="5" borderId="12" xfId="0" applyFill="1" applyBorder="1" applyAlignment="1">
      <alignment/>
    </xf>
    <xf numFmtId="0" fontId="3" fillId="2" borderId="13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2" fillId="3" borderId="17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9" fillId="6" borderId="12" xfId="0" applyFont="1" applyFill="1" applyBorder="1" applyAlignment="1">
      <alignment horizontal="center" vertical="justify"/>
    </xf>
    <xf numFmtId="0" fontId="9" fillId="5" borderId="12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5" borderId="12" xfId="0" applyFill="1" applyBorder="1" applyAlignment="1">
      <alignment horizontal="fill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6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0" fillId="7" borderId="16" xfId="0" applyFont="1" applyFill="1" applyBorder="1" applyAlignment="1">
      <alignment wrapText="1"/>
    </xf>
    <xf numFmtId="0" fontId="2" fillId="7" borderId="1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0" fillId="6" borderId="1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6" borderId="20" xfId="0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5" borderId="21" xfId="0" applyFont="1" applyFill="1" applyBorder="1" applyAlignment="1">
      <alignment horizontal="center" vertical="justify"/>
    </xf>
    <xf numFmtId="0" fontId="0" fillId="5" borderId="21" xfId="0" applyFill="1" applyBorder="1" applyAlignment="1">
      <alignment wrapText="1"/>
    </xf>
    <xf numFmtId="0" fontId="0" fillId="5" borderId="21" xfId="0" applyFill="1" applyBorder="1" applyAlignment="1">
      <alignment horizontal="left" vertical="justify"/>
    </xf>
    <xf numFmtId="0" fontId="0" fillId="5" borderId="21" xfId="0" applyFill="1" applyBorder="1" applyAlignment="1">
      <alignment/>
    </xf>
    <xf numFmtId="3" fontId="0" fillId="5" borderId="22" xfId="0" applyNumberForma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6" borderId="18" xfId="0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9" fillId="6" borderId="25" xfId="0" applyFont="1" applyFill="1" applyBorder="1" applyAlignment="1">
      <alignment horizontal="center" vertical="justify"/>
    </xf>
    <xf numFmtId="0" fontId="2" fillId="0" borderId="26" xfId="0" applyFont="1" applyBorder="1" applyAlignment="1">
      <alignment wrapText="1"/>
    </xf>
    <xf numFmtId="0" fontId="0" fillId="6" borderId="26" xfId="0" applyFill="1" applyBorder="1" applyAlignment="1">
      <alignment wrapText="1"/>
    </xf>
    <xf numFmtId="3" fontId="0" fillId="5" borderId="27" xfId="0" applyNumberFormat="1" applyFill="1" applyBorder="1" applyAlignment="1">
      <alignment wrapText="1"/>
    </xf>
    <xf numFmtId="0" fontId="3" fillId="8" borderId="0" xfId="0" applyFont="1" applyFill="1" applyBorder="1" applyAlignment="1">
      <alignment wrapText="1"/>
    </xf>
    <xf numFmtId="0" fontId="0" fillId="8" borderId="0" xfId="0" applyFill="1" applyAlignment="1">
      <alignment/>
    </xf>
    <xf numFmtId="0" fontId="3" fillId="2" borderId="1" xfId="0" applyFont="1" applyFill="1" applyBorder="1" applyAlignment="1">
      <alignment wrapText="1"/>
    </xf>
    <xf numFmtId="0" fontId="9" fillId="2" borderId="0" xfId="0" applyFont="1" applyFill="1" applyAlignment="1">
      <alignment/>
    </xf>
    <xf numFmtId="0" fontId="3" fillId="2" borderId="1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9" fillId="6" borderId="12" xfId="0" applyFont="1" applyFill="1" applyBorder="1" applyAlignment="1">
      <alignment wrapText="1"/>
    </xf>
    <xf numFmtId="3" fontId="9" fillId="5" borderId="12" xfId="0" applyNumberFormat="1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9" fillId="6" borderId="12" xfId="0" applyFont="1" applyFill="1" applyBorder="1" applyAlignment="1">
      <alignment/>
    </xf>
    <xf numFmtId="0" fontId="9" fillId="5" borderId="29" xfId="0" applyFont="1" applyFill="1" applyBorder="1" applyAlignment="1">
      <alignment/>
    </xf>
    <xf numFmtId="0" fontId="9" fillId="6" borderId="29" xfId="0" applyFont="1" applyFill="1" applyBorder="1" applyAlignment="1">
      <alignment wrapText="1"/>
    </xf>
    <xf numFmtId="0" fontId="9" fillId="5" borderId="29" xfId="0" applyFont="1" applyFill="1" applyBorder="1" applyAlignment="1">
      <alignment wrapText="1"/>
    </xf>
    <xf numFmtId="0" fontId="9" fillId="6" borderId="30" xfId="0" applyFont="1" applyFill="1" applyBorder="1" applyAlignment="1">
      <alignment wrapText="1"/>
    </xf>
    <xf numFmtId="0" fontId="9" fillId="5" borderId="31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10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right" wrapText="1"/>
    </xf>
    <xf numFmtId="0" fontId="14" fillId="2" borderId="19" xfId="0" applyFont="1" applyFill="1" applyBorder="1" applyAlignment="1">
      <alignment/>
    </xf>
    <xf numFmtId="0" fontId="15" fillId="0" borderId="32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7" fillId="0" borderId="18" xfId="0" applyFont="1" applyFill="1" applyBorder="1" applyAlignment="1">
      <alignment wrapText="1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9" fillId="2" borderId="13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9" fillId="2" borderId="17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5" xfId="0" applyFont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8" fillId="0" borderId="18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workbookViewId="0" topLeftCell="A43">
      <selection activeCell="G10" sqref="G10"/>
    </sheetView>
  </sheetViews>
  <sheetFormatPr defaultColWidth="9.140625" defaultRowHeight="12.75"/>
  <cols>
    <col min="1" max="1" width="36.7109375" style="0" customWidth="1"/>
    <col min="2" max="2" width="5.8515625" style="136" customWidth="1"/>
    <col min="3" max="3" width="13.7109375" style="136" customWidth="1"/>
    <col min="4" max="39" width="9.140625" style="15" customWidth="1"/>
  </cols>
  <sheetData>
    <row r="1" spans="1:3" ht="19.5" customHeight="1" thickBot="1">
      <c r="A1" s="138" t="s">
        <v>6</v>
      </c>
      <c r="B1" s="139" t="s">
        <v>152</v>
      </c>
      <c r="C1" s="140" t="s">
        <v>151</v>
      </c>
    </row>
    <row r="2" spans="1:3" ht="12.75">
      <c r="A2" s="141" t="s">
        <v>127</v>
      </c>
      <c r="B2" s="142">
        <v>800</v>
      </c>
      <c r="C2" s="141" t="s">
        <v>10</v>
      </c>
    </row>
    <row r="3" spans="1:3" ht="12.75">
      <c r="A3" s="141" t="s">
        <v>54</v>
      </c>
      <c r="B3" s="142">
        <v>240</v>
      </c>
      <c r="C3" s="141" t="s">
        <v>6</v>
      </c>
    </row>
    <row r="4" spans="1:3" ht="12.75">
      <c r="A4" s="141" t="s">
        <v>68</v>
      </c>
      <c r="B4" s="142">
        <v>450</v>
      </c>
      <c r="C4" s="141" t="s">
        <v>6</v>
      </c>
    </row>
    <row r="5" spans="1:3" ht="12.75">
      <c r="A5" s="141" t="s">
        <v>64</v>
      </c>
      <c r="B5" s="142">
        <v>1100</v>
      </c>
      <c r="C5" s="141" t="s">
        <v>6</v>
      </c>
    </row>
    <row r="6" spans="1:3" ht="12.75">
      <c r="A6" s="141" t="s">
        <v>19</v>
      </c>
      <c r="B6" s="142">
        <v>500</v>
      </c>
      <c r="C6" s="141" t="s">
        <v>6</v>
      </c>
    </row>
    <row r="7" spans="1:3" ht="12.75">
      <c r="A7" s="141" t="s">
        <v>149</v>
      </c>
      <c r="B7" s="142">
        <v>210</v>
      </c>
      <c r="C7" s="141" t="s">
        <v>6</v>
      </c>
    </row>
    <row r="8" spans="1:3" ht="12.75">
      <c r="A8" s="141" t="s">
        <v>80</v>
      </c>
      <c r="B8" s="142">
        <v>450</v>
      </c>
      <c r="C8" s="141" t="s">
        <v>6</v>
      </c>
    </row>
    <row r="9" spans="1:3" ht="12" customHeight="1">
      <c r="A9" s="141" t="s">
        <v>26</v>
      </c>
      <c r="B9" s="142">
        <v>50</v>
      </c>
      <c r="C9" s="141" t="s">
        <v>6</v>
      </c>
    </row>
    <row r="10" spans="1:3" ht="11.25" customHeight="1">
      <c r="A10" s="141" t="s">
        <v>27</v>
      </c>
      <c r="B10" s="142">
        <v>500</v>
      </c>
      <c r="C10" s="141" t="s">
        <v>6</v>
      </c>
    </row>
    <row r="11" spans="1:3" ht="12.75">
      <c r="A11" s="141" t="s">
        <v>39</v>
      </c>
      <c r="B11" s="142">
        <v>200</v>
      </c>
      <c r="C11" s="141" t="s">
        <v>6</v>
      </c>
    </row>
    <row r="12" spans="1:3" ht="12.75">
      <c r="A12" s="141" t="s">
        <v>81</v>
      </c>
      <c r="B12" s="142">
        <v>360</v>
      </c>
      <c r="C12" s="141" t="s">
        <v>6</v>
      </c>
    </row>
    <row r="13" spans="1:3" ht="12.75">
      <c r="A13" s="141" t="s">
        <v>82</v>
      </c>
      <c r="B13" s="142">
        <v>100</v>
      </c>
      <c r="C13" s="141" t="s">
        <v>6</v>
      </c>
    </row>
    <row r="14" spans="1:3" ht="12.75">
      <c r="A14" s="141" t="s">
        <v>29</v>
      </c>
      <c r="B14" s="142">
        <v>160</v>
      </c>
      <c r="C14" s="141" t="s">
        <v>6</v>
      </c>
    </row>
    <row r="15" spans="1:39" s="14" customFormat="1" ht="12" customHeight="1">
      <c r="A15" s="141" t="s">
        <v>33</v>
      </c>
      <c r="B15" s="142">
        <v>500</v>
      </c>
      <c r="C15" s="141" t="s">
        <v>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" ht="12.75" customHeight="1">
      <c r="A16" s="141" t="s">
        <v>59</v>
      </c>
      <c r="B16" s="142">
        <v>1700</v>
      </c>
      <c r="C16" s="141" t="s">
        <v>24</v>
      </c>
    </row>
    <row r="17" spans="1:4" ht="12.75" customHeight="1">
      <c r="A17" s="141" t="s">
        <v>153</v>
      </c>
      <c r="B17" s="142">
        <v>650</v>
      </c>
      <c r="C17" s="141" t="s">
        <v>6</v>
      </c>
      <c r="D17" s="15">
        <f>SUM(B2:B17)</f>
        <v>7970</v>
      </c>
    </row>
    <row r="18" spans="1:3" ht="16.5" customHeight="1">
      <c r="A18" s="153" t="s">
        <v>94</v>
      </c>
      <c r="B18" s="154"/>
      <c r="C18" s="155"/>
    </row>
    <row r="19" spans="1:39" s="14" customFormat="1" ht="12.75" customHeight="1">
      <c r="A19" s="143" t="s">
        <v>5</v>
      </c>
      <c r="B19" s="147">
        <v>7000</v>
      </c>
      <c r="C19" s="156" t="s">
        <v>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" ht="12.75">
      <c r="A20" s="143" t="s">
        <v>25</v>
      </c>
      <c r="B20" s="145">
        <v>3000</v>
      </c>
      <c r="C20" s="143" t="s">
        <v>104</v>
      </c>
    </row>
    <row r="21" spans="1:4" ht="12.75">
      <c r="A21" s="143" t="s">
        <v>26</v>
      </c>
      <c r="B21" s="147">
        <v>50</v>
      </c>
      <c r="C21" s="143" t="s">
        <v>104</v>
      </c>
      <c r="D21" s="15">
        <f>SUM(B19:B21)</f>
        <v>10050</v>
      </c>
    </row>
    <row r="22" spans="1:3" ht="15.75" customHeight="1">
      <c r="A22" s="153" t="s">
        <v>103</v>
      </c>
      <c r="B22" s="154"/>
      <c r="C22" s="155"/>
    </row>
    <row r="23" spans="1:3" ht="12.75">
      <c r="A23" s="143" t="s">
        <v>86</v>
      </c>
      <c r="B23" s="147">
        <v>450</v>
      </c>
      <c r="C23" s="157" t="s">
        <v>24</v>
      </c>
    </row>
    <row r="24" spans="1:3" ht="12.75">
      <c r="A24" s="143" t="s">
        <v>62</v>
      </c>
      <c r="B24" s="145">
        <v>2700</v>
      </c>
      <c r="C24" s="158" t="s">
        <v>10</v>
      </c>
    </row>
    <row r="25" spans="1:39" s="14" customFormat="1" ht="12" customHeight="1">
      <c r="A25" s="144" t="s">
        <v>70</v>
      </c>
      <c r="B25" s="145">
        <v>1400</v>
      </c>
      <c r="C25" s="146" t="s">
        <v>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" ht="12.75">
      <c r="A26" s="143" t="s">
        <v>13</v>
      </c>
      <c r="B26" s="147">
        <v>20</v>
      </c>
      <c r="C26" s="143" t="s">
        <v>24</v>
      </c>
    </row>
    <row r="27" spans="1:3" ht="12.75">
      <c r="A27" s="143" t="s">
        <v>14</v>
      </c>
      <c r="B27" s="147">
        <v>160</v>
      </c>
      <c r="C27" s="143" t="s">
        <v>24</v>
      </c>
    </row>
    <row r="28" spans="1:3" ht="12.75">
      <c r="A28" s="143" t="s">
        <v>15</v>
      </c>
      <c r="B28" s="147">
        <v>20</v>
      </c>
      <c r="C28" s="143" t="s">
        <v>24</v>
      </c>
    </row>
    <row r="29" spans="1:39" s="14" customFormat="1" ht="12.75">
      <c r="A29" s="144" t="s">
        <v>148</v>
      </c>
      <c r="B29" s="145">
        <v>190</v>
      </c>
      <c r="C29" s="146" t="s">
        <v>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" ht="12.75">
      <c r="A30" s="144" t="s">
        <v>131</v>
      </c>
      <c r="B30" s="143">
        <v>700</v>
      </c>
      <c r="C30" s="143" t="s">
        <v>24</v>
      </c>
    </row>
    <row r="31" spans="1:3" ht="12.75">
      <c r="A31" s="143" t="s">
        <v>26</v>
      </c>
      <c r="B31" s="147">
        <v>50</v>
      </c>
      <c r="C31" s="156" t="s">
        <v>24</v>
      </c>
    </row>
    <row r="32" spans="1:3" ht="12.75">
      <c r="A32" s="143" t="s">
        <v>28</v>
      </c>
      <c r="B32" s="147">
        <v>90</v>
      </c>
      <c r="C32" s="143" t="s">
        <v>24</v>
      </c>
    </row>
    <row r="33" spans="1:3" ht="12.75">
      <c r="A33" s="143" t="s">
        <v>30</v>
      </c>
      <c r="B33" s="147">
        <v>160</v>
      </c>
      <c r="C33" s="143" t="s">
        <v>6</v>
      </c>
    </row>
    <row r="34" spans="1:3" ht="12.75">
      <c r="A34" s="143" t="s">
        <v>74</v>
      </c>
      <c r="B34" s="147">
        <v>0</v>
      </c>
      <c r="C34" s="143" t="s">
        <v>24</v>
      </c>
    </row>
    <row r="35" spans="1:4" ht="12.75">
      <c r="A35" s="151" t="s">
        <v>153</v>
      </c>
      <c r="B35" s="152">
        <v>650</v>
      </c>
      <c r="C35" s="143" t="s">
        <v>6</v>
      </c>
      <c r="D35" s="15">
        <f>SUM(B23:B35)</f>
        <v>6590</v>
      </c>
    </row>
    <row r="36" spans="1:3" ht="15" customHeight="1">
      <c r="A36" s="159" t="s">
        <v>101</v>
      </c>
      <c r="B36" s="154"/>
      <c r="C36" s="155"/>
    </row>
    <row r="37" spans="1:3" ht="12.75">
      <c r="A37" s="148" t="s">
        <v>133</v>
      </c>
      <c r="B37" s="160">
        <v>1200</v>
      </c>
      <c r="C37" s="161" t="s">
        <v>65</v>
      </c>
    </row>
    <row r="38" spans="1:3" ht="12.75" customHeight="1">
      <c r="A38" s="143" t="s">
        <v>18</v>
      </c>
      <c r="B38" s="147">
        <v>450</v>
      </c>
      <c r="C38" s="143" t="s">
        <v>24</v>
      </c>
    </row>
    <row r="39" spans="1:39" s="14" customFormat="1" ht="12.75">
      <c r="A39" s="144" t="s">
        <v>134</v>
      </c>
      <c r="B39" s="144">
        <v>2700</v>
      </c>
      <c r="C39" s="149" t="s">
        <v>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" ht="12.75">
      <c r="A40" s="143" t="s">
        <v>21</v>
      </c>
      <c r="B40" s="143">
        <v>100</v>
      </c>
      <c r="C40" s="146" t="s">
        <v>65</v>
      </c>
    </row>
    <row r="41" spans="1:3" ht="12.75">
      <c r="A41" s="143" t="s">
        <v>23</v>
      </c>
      <c r="B41" s="145">
        <v>2300</v>
      </c>
      <c r="C41" s="146" t="s">
        <v>65</v>
      </c>
    </row>
    <row r="42" spans="1:3" ht="12.75">
      <c r="A42" s="143" t="s">
        <v>42</v>
      </c>
      <c r="B42" s="145"/>
      <c r="C42" s="146" t="s">
        <v>65</v>
      </c>
    </row>
    <row r="43" spans="1:4" ht="14.25" customHeight="1">
      <c r="A43" s="143" t="s">
        <v>119</v>
      </c>
      <c r="B43" s="147">
        <v>3100</v>
      </c>
      <c r="C43" s="146" t="s">
        <v>65</v>
      </c>
      <c r="D43" s="15">
        <f>SUM(B37:B43)</f>
        <v>9850</v>
      </c>
    </row>
    <row r="44" spans="1:3" ht="12" customHeight="1">
      <c r="A44" s="162" t="s">
        <v>102</v>
      </c>
      <c r="B44" s="154"/>
      <c r="C44" s="155"/>
    </row>
    <row r="45" spans="1:3" ht="12.75">
      <c r="A45" s="156" t="s">
        <v>51</v>
      </c>
      <c r="B45" s="163">
        <v>2900</v>
      </c>
      <c r="C45" s="164" t="s">
        <v>65</v>
      </c>
    </row>
    <row r="46" spans="1:39" s="14" customFormat="1" ht="12.75">
      <c r="A46" s="165" t="s">
        <v>71</v>
      </c>
      <c r="B46" s="165">
        <v>1000</v>
      </c>
      <c r="C46" s="166" t="s">
        <v>6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" ht="12.75">
      <c r="A47" s="143" t="s">
        <v>150</v>
      </c>
      <c r="B47" s="147">
        <v>300</v>
      </c>
      <c r="C47" s="143" t="s">
        <v>112</v>
      </c>
    </row>
    <row r="48" spans="1:3" ht="12.75">
      <c r="A48" s="144" t="s">
        <v>139</v>
      </c>
      <c r="B48" s="144">
        <v>2200</v>
      </c>
      <c r="C48" s="167" t="s">
        <v>104</v>
      </c>
    </row>
    <row r="49" spans="1:3" ht="12.75">
      <c r="A49" s="143" t="s">
        <v>40</v>
      </c>
      <c r="B49" s="147">
        <v>500</v>
      </c>
      <c r="C49" s="143" t="s">
        <v>112</v>
      </c>
    </row>
    <row r="50" spans="1:4" ht="12.75">
      <c r="A50" s="168" t="s">
        <v>56</v>
      </c>
      <c r="B50" s="147">
        <v>3200</v>
      </c>
      <c r="C50" s="150" t="s">
        <v>112</v>
      </c>
      <c r="D50" s="15">
        <f>SUM(B45:B50)</f>
        <v>10100</v>
      </c>
    </row>
    <row r="51" spans="1:3" ht="12.75">
      <c r="A51" s="162" t="s">
        <v>93</v>
      </c>
      <c r="B51" s="154"/>
      <c r="C51" s="155"/>
    </row>
    <row r="52" spans="1:3" ht="12.75">
      <c r="A52" s="141" t="s">
        <v>124</v>
      </c>
      <c r="B52" s="142">
        <v>1200</v>
      </c>
      <c r="C52" s="141" t="s">
        <v>10</v>
      </c>
    </row>
    <row r="53" spans="1:3" ht="12.75">
      <c r="A53" s="143" t="s">
        <v>130</v>
      </c>
      <c r="B53" s="145">
        <v>300</v>
      </c>
      <c r="C53" s="146" t="s">
        <v>104</v>
      </c>
    </row>
    <row r="54" spans="1:39" s="14" customFormat="1" ht="12.75">
      <c r="A54" s="144" t="s">
        <v>132</v>
      </c>
      <c r="B54" s="150">
        <v>1300</v>
      </c>
      <c r="C54" s="150" t="s">
        <v>10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" ht="12.75">
      <c r="A55" s="143" t="s">
        <v>9</v>
      </c>
      <c r="B55" s="147">
        <v>150</v>
      </c>
      <c r="C55" s="143" t="s">
        <v>10</v>
      </c>
    </row>
    <row r="56" spans="1:3" ht="12.75">
      <c r="A56" s="143" t="s">
        <v>11</v>
      </c>
      <c r="B56" s="147">
        <v>100</v>
      </c>
      <c r="C56" s="143" t="s">
        <v>10</v>
      </c>
    </row>
    <row r="57" spans="1:3" ht="12.75">
      <c r="A57" s="143" t="s">
        <v>12</v>
      </c>
      <c r="B57" s="147">
        <v>50</v>
      </c>
      <c r="C57" s="143" t="s">
        <v>10</v>
      </c>
    </row>
    <row r="58" spans="1:3" ht="12.75">
      <c r="A58" s="143" t="s">
        <v>16</v>
      </c>
      <c r="B58" s="147">
        <v>80</v>
      </c>
      <c r="C58" s="143" t="s">
        <v>10</v>
      </c>
    </row>
    <row r="59" spans="1:3" ht="12.75">
      <c r="A59" s="144" t="s">
        <v>131</v>
      </c>
      <c r="B59" s="144">
        <v>500</v>
      </c>
      <c r="C59" s="169" t="s">
        <v>10</v>
      </c>
    </row>
    <row r="60" spans="1:3" ht="12.75">
      <c r="A60" s="143" t="s">
        <v>34</v>
      </c>
      <c r="B60" s="147">
        <v>10</v>
      </c>
      <c r="C60" s="143" t="s">
        <v>10</v>
      </c>
    </row>
    <row r="61" spans="1:3" ht="12.75">
      <c r="A61" s="150" t="s">
        <v>58</v>
      </c>
      <c r="B61" s="147">
        <v>2200</v>
      </c>
      <c r="C61" s="150" t="s">
        <v>112</v>
      </c>
    </row>
    <row r="62" spans="1:4" ht="12.75">
      <c r="A62" s="151" t="s">
        <v>153</v>
      </c>
      <c r="B62" s="152">
        <v>650</v>
      </c>
      <c r="C62" s="143" t="s">
        <v>6</v>
      </c>
      <c r="D62" s="15">
        <f>SUM(B52:B62)</f>
        <v>6540</v>
      </c>
    </row>
    <row r="63" spans="1:3" ht="12.75">
      <c r="A63" s="39"/>
      <c r="B63" s="135"/>
      <c r="C63" s="133"/>
    </row>
    <row r="64" spans="1:3" ht="12.75">
      <c r="A64" s="134"/>
      <c r="B64" s="135"/>
      <c r="C64" s="133"/>
    </row>
    <row r="65" spans="1:3" ht="12.75">
      <c r="A65" s="39"/>
      <c r="B65" s="135"/>
      <c r="C65" s="133"/>
    </row>
    <row r="66" spans="1:3" ht="12.75">
      <c r="A66" s="134"/>
      <c r="B66" s="135"/>
      <c r="C66" s="133"/>
    </row>
    <row r="67" spans="1:3" ht="12.75">
      <c r="A67" s="39"/>
      <c r="B67" s="137"/>
      <c r="C67" s="133"/>
    </row>
    <row r="68" spans="1:3" ht="12.75">
      <c r="A68" s="39"/>
      <c r="B68" s="137"/>
      <c r="C68" s="133"/>
    </row>
    <row r="69" spans="1:3" ht="12.75">
      <c r="A69" s="39"/>
      <c r="B69" s="133"/>
      <c r="C69" s="133"/>
    </row>
  </sheetData>
  <printOptions/>
  <pageMargins left="0.75" right="0.75" top="0.16" bottom="0.16" header="0.16" footer="0.1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4.00390625" style="0" customWidth="1"/>
  </cols>
  <sheetData>
    <row r="1" s="114" customFormat="1" ht="27.75" customHeight="1">
      <c r="A1" s="113" t="s">
        <v>143</v>
      </c>
    </row>
    <row r="2" ht="12.75">
      <c r="A2" t="s">
        <v>144</v>
      </c>
    </row>
    <row r="3" ht="12.75">
      <c r="A3" s="41" t="s">
        <v>75</v>
      </c>
    </row>
    <row r="4" ht="12.75">
      <c r="A4" s="41" t="s">
        <v>76</v>
      </c>
    </row>
    <row r="5" ht="12.75">
      <c r="A5" s="41" t="s">
        <v>77</v>
      </c>
    </row>
    <row r="6" ht="12.75">
      <c r="A6" s="41" t="s">
        <v>79</v>
      </c>
    </row>
    <row r="7" s="14" customFormat="1" ht="12.75">
      <c r="A7" s="116" t="s">
        <v>6</v>
      </c>
    </row>
    <row r="8" ht="12.75">
      <c r="A8" s="6" t="s">
        <v>5</v>
      </c>
    </row>
    <row r="9" ht="12.75">
      <c r="A9" s="6" t="s">
        <v>54</v>
      </c>
    </row>
    <row r="10" ht="12.75">
      <c r="A10" s="6" t="s">
        <v>68</v>
      </c>
    </row>
    <row r="11" ht="12.75">
      <c r="A11" s="6" t="s">
        <v>53</v>
      </c>
    </row>
    <row r="12" ht="12.75">
      <c r="A12" s="6" t="s">
        <v>70</v>
      </c>
    </row>
    <row r="13" ht="12.75">
      <c r="A13" s="6" t="s">
        <v>71</v>
      </c>
    </row>
    <row r="14" ht="12.75">
      <c r="A14" s="6" t="s">
        <v>64</v>
      </c>
    </row>
    <row r="15" ht="12.75">
      <c r="A15" s="6" t="s">
        <v>19</v>
      </c>
    </row>
    <row r="16" ht="12.75">
      <c r="A16" s="6" t="s">
        <v>136</v>
      </c>
    </row>
    <row r="17" ht="12.75">
      <c r="A17" s="6" t="s">
        <v>142</v>
      </c>
    </row>
    <row r="18" ht="25.5">
      <c r="A18" s="6" t="s">
        <v>137</v>
      </c>
    </row>
    <row r="19" ht="12.75">
      <c r="A19" s="6" t="s">
        <v>80</v>
      </c>
    </row>
    <row r="20" ht="12.75">
      <c r="A20" s="6" t="s">
        <v>26</v>
      </c>
    </row>
    <row r="21" ht="12.75">
      <c r="A21" s="6" t="s">
        <v>27</v>
      </c>
    </row>
    <row r="22" ht="12.75">
      <c r="A22" s="6" t="s">
        <v>39</v>
      </c>
    </row>
    <row r="23" ht="12.75">
      <c r="A23" s="6" t="s">
        <v>81</v>
      </c>
    </row>
    <row r="24" ht="12.75">
      <c r="A24" s="6" t="s">
        <v>29</v>
      </c>
    </row>
    <row r="25" ht="12.75">
      <c r="A25" s="6" t="s">
        <v>30</v>
      </c>
    </row>
    <row r="26" ht="12.75">
      <c r="A26" s="6" t="s">
        <v>83</v>
      </c>
    </row>
    <row r="27" ht="12.75">
      <c r="A27" s="6" t="s">
        <v>125</v>
      </c>
    </row>
    <row r="28" ht="12.75">
      <c r="A28" s="6" t="s">
        <v>33</v>
      </c>
    </row>
    <row r="29" s="14" customFormat="1" ht="12.75">
      <c r="A29" s="115" t="s">
        <v>94</v>
      </c>
    </row>
    <row r="30" ht="12.75">
      <c r="A30" s="6" t="s">
        <v>130</v>
      </c>
    </row>
    <row r="31" ht="12.75">
      <c r="A31" s="41" t="s">
        <v>141</v>
      </c>
    </row>
    <row r="32" ht="12.75">
      <c r="A32" s="6" t="s">
        <v>25</v>
      </c>
    </row>
    <row r="33" ht="12.75">
      <c r="A33" s="6" t="s">
        <v>26</v>
      </c>
    </row>
    <row r="34" s="14" customFormat="1" ht="12.75">
      <c r="A34" s="115" t="s">
        <v>103</v>
      </c>
    </row>
    <row r="35" ht="12.75">
      <c r="A35" s="6" t="s">
        <v>86</v>
      </c>
    </row>
    <row r="36" ht="12.75">
      <c r="A36" s="6" t="s">
        <v>13</v>
      </c>
    </row>
    <row r="37" ht="12.75">
      <c r="A37" s="6" t="s">
        <v>14</v>
      </c>
    </row>
    <row r="38" ht="12.75">
      <c r="A38" s="6" t="s">
        <v>15</v>
      </c>
    </row>
    <row r="39" ht="12.75">
      <c r="A39" s="6" t="s">
        <v>18</v>
      </c>
    </row>
    <row r="40" ht="12.75">
      <c r="A40" s="41" t="s">
        <v>131</v>
      </c>
    </row>
    <row r="41" ht="12.75">
      <c r="A41" s="6" t="s">
        <v>26</v>
      </c>
    </row>
    <row r="42" ht="12.75">
      <c r="A42" s="6" t="s">
        <v>28</v>
      </c>
    </row>
    <row r="43" ht="12.75">
      <c r="A43" s="6" t="s">
        <v>74</v>
      </c>
    </row>
    <row r="44" ht="12.75">
      <c r="A44" s="36" t="s">
        <v>59</v>
      </c>
    </row>
    <row r="45" s="14" customFormat="1" ht="12.75">
      <c r="A45" s="117" t="s">
        <v>101</v>
      </c>
    </row>
    <row r="46" ht="12.75">
      <c r="A46" s="6" t="s">
        <v>51</v>
      </c>
    </row>
    <row r="47" ht="12.75">
      <c r="A47" s="82" t="s">
        <v>133</v>
      </c>
    </row>
    <row r="48" ht="12.75">
      <c r="A48" s="6" t="s">
        <v>21</v>
      </c>
    </row>
    <row r="49" ht="12.75">
      <c r="A49" s="6" t="s">
        <v>23</v>
      </c>
    </row>
    <row r="50" ht="12.75">
      <c r="A50" s="6" t="s">
        <v>42</v>
      </c>
    </row>
    <row r="51" ht="12.75">
      <c r="A51" s="6" t="s">
        <v>119</v>
      </c>
    </row>
    <row r="52" s="14" customFormat="1" ht="12.75">
      <c r="A52" s="118" t="s">
        <v>102</v>
      </c>
    </row>
    <row r="53" ht="12.75">
      <c r="A53" s="6" t="s">
        <v>7</v>
      </c>
    </row>
    <row r="54" ht="12.75">
      <c r="A54" s="6" t="s">
        <v>40</v>
      </c>
    </row>
    <row r="55" ht="12.75">
      <c r="A55" s="33" t="s">
        <v>56</v>
      </c>
    </row>
    <row r="56" ht="12.75">
      <c r="A56" s="36" t="s">
        <v>58</v>
      </c>
    </row>
    <row r="57" s="14" customFormat="1" ht="12.75">
      <c r="A57" s="118" t="s">
        <v>93</v>
      </c>
    </row>
    <row r="58" ht="12.75">
      <c r="A58" s="6" t="s">
        <v>124</v>
      </c>
    </row>
    <row r="59" ht="12.75">
      <c r="A59" s="6" t="s">
        <v>127</v>
      </c>
    </row>
    <row r="60" ht="12.75">
      <c r="A60" s="6" t="s">
        <v>62</v>
      </c>
    </row>
    <row r="61" ht="12.75">
      <c r="A61" s="41" t="s">
        <v>132</v>
      </c>
    </row>
    <row r="62" ht="12.75">
      <c r="A62" s="6"/>
    </row>
    <row r="63" ht="12.75">
      <c r="A63" s="6" t="s">
        <v>9</v>
      </c>
    </row>
    <row r="64" ht="12.75">
      <c r="A64" s="6" t="s">
        <v>11</v>
      </c>
    </row>
    <row r="65" ht="12.75">
      <c r="A65" s="6" t="s">
        <v>12</v>
      </c>
    </row>
    <row r="66" ht="12.75">
      <c r="A66" s="6" t="s">
        <v>16</v>
      </c>
    </row>
    <row r="67" ht="12.75">
      <c r="A67" s="41" t="s">
        <v>131</v>
      </c>
    </row>
    <row r="68" ht="12.75">
      <c r="A68" s="6" t="s">
        <v>34</v>
      </c>
    </row>
    <row r="69" ht="12.75">
      <c r="A69" s="41" t="s">
        <v>140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zoomScale="93" zoomScaleNormal="93" workbookViewId="0" topLeftCell="A1">
      <pane ySplit="2" topLeftCell="BM70" activePane="bottomLeft" state="frozen"/>
      <selection pane="topLeft" activeCell="A1" sqref="A1"/>
      <selection pane="bottomLeft" activeCell="K79" sqref="K79"/>
    </sheetView>
  </sheetViews>
  <sheetFormatPr defaultColWidth="9.140625" defaultRowHeight="12.75"/>
  <cols>
    <col min="1" max="1" width="27.00390625" style="0" customWidth="1"/>
    <col min="2" max="2" width="8.00390625" style="0" customWidth="1"/>
    <col min="3" max="3" width="8.28125" style="0" customWidth="1"/>
    <col min="4" max="4" width="7.00390625" style="0" customWidth="1"/>
    <col min="5" max="5" width="9.28125" style="0" customWidth="1"/>
    <col min="6" max="6" width="7.57421875" style="0" customWidth="1"/>
    <col min="7" max="7" width="14.421875" style="0" customWidth="1"/>
    <col min="8" max="8" width="11.57421875" style="56" customWidth="1"/>
    <col min="9" max="9" width="11.57421875" style="58" bestFit="1" customWidth="1"/>
    <col min="10" max="10" width="11.7109375" style="56" customWidth="1"/>
    <col min="11" max="11" width="12.28125" style="58" bestFit="1" customWidth="1"/>
    <col min="12" max="13" width="9.140625" style="56" customWidth="1"/>
    <col min="14" max="14" width="9.140625" style="58" customWidth="1"/>
  </cols>
  <sheetData>
    <row r="1" spans="1:22" ht="31.5" customHeight="1">
      <c r="A1" s="13" t="s">
        <v>61</v>
      </c>
      <c r="B1" s="2"/>
      <c r="C1" s="2"/>
      <c r="D1" s="2"/>
      <c r="E1" s="2"/>
      <c r="F1" s="2"/>
      <c r="G1" s="1"/>
      <c r="H1" s="108"/>
      <c r="I1" s="98"/>
      <c r="J1" s="75"/>
      <c r="K1" s="75"/>
      <c r="L1" s="75"/>
      <c r="M1" s="75"/>
      <c r="N1" s="75"/>
      <c r="O1" s="1"/>
      <c r="P1" s="1"/>
      <c r="Q1" s="1"/>
      <c r="R1" s="1"/>
      <c r="S1" s="1"/>
      <c r="T1" s="1"/>
      <c r="U1" s="1"/>
      <c r="V1" s="1"/>
    </row>
    <row r="2" spans="1:22" ht="51.75" thickBot="1">
      <c r="A2" s="3" t="s">
        <v>38</v>
      </c>
      <c r="B2" s="3" t="s">
        <v>0</v>
      </c>
      <c r="C2" s="3" t="s">
        <v>36</v>
      </c>
      <c r="D2" s="3" t="s">
        <v>37</v>
      </c>
      <c r="E2" s="3" t="s">
        <v>1</v>
      </c>
      <c r="F2" s="3" t="s">
        <v>2</v>
      </c>
      <c r="G2" s="59" t="s">
        <v>3</v>
      </c>
      <c r="H2" s="109" t="s">
        <v>129</v>
      </c>
      <c r="I2" s="99" t="s">
        <v>93</v>
      </c>
      <c r="J2" s="71" t="s">
        <v>94</v>
      </c>
      <c r="K2" s="72" t="s">
        <v>100</v>
      </c>
      <c r="L2" s="73" t="s">
        <v>101</v>
      </c>
      <c r="M2" s="73" t="s">
        <v>102</v>
      </c>
      <c r="N2" s="74" t="s">
        <v>103</v>
      </c>
      <c r="O2" s="1"/>
      <c r="P2" s="1"/>
      <c r="Q2" s="1"/>
      <c r="R2" s="1"/>
      <c r="S2" s="1"/>
      <c r="T2" s="1"/>
      <c r="U2" s="1"/>
      <c r="V2" s="1"/>
    </row>
    <row r="3" spans="1:22" ht="14.25">
      <c r="A3" s="4" t="s">
        <v>4</v>
      </c>
      <c r="B3" s="5"/>
      <c r="C3" s="5"/>
      <c r="D3" s="5"/>
      <c r="E3" s="5"/>
      <c r="F3" s="5"/>
      <c r="G3" s="60"/>
      <c r="H3" s="94"/>
      <c r="I3" s="57"/>
      <c r="J3" s="54"/>
      <c r="K3" s="57"/>
      <c r="L3" s="54"/>
      <c r="M3" s="54"/>
      <c r="N3" s="57"/>
      <c r="O3" s="1"/>
      <c r="P3" s="1"/>
      <c r="Q3" s="1"/>
      <c r="R3" s="1"/>
      <c r="S3" s="1"/>
      <c r="T3" s="1"/>
      <c r="U3" s="1"/>
      <c r="V3" s="1"/>
    </row>
    <row r="4" spans="1:22" ht="12.75">
      <c r="A4" s="6" t="s">
        <v>5</v>
      </c>
      <c r="B4" s="7">
        <v>1</v>
      </c>
      <c r="C4" s="7">
        <v>7000</v>
      </c>
      <c r="D4" s="7">
        <f>B4*C4</f>
        <v>7000</v>
      </c>
      <c r="E4" s="29" t="s">
        <v>6</v>
      </c>
      <c r="F4" s="29" t="s">
        <v>6</v>
      </c>
      <c r="G4" s="61"/>
      <c r="H4" s="92" t="s">
        <v>104</v>
      </c>
      <c r="I4" s="57"/>
      <c r="J4" s="54"/>
      <c r="K4" s="57"/>
      <c r="L4" s="54"/>
      <c r="M4" s="54"/>
      <c r="N4" s="57"/>
      <c r="O4" s="1"/>
      <c r="P4" s="1"/>
      <c r="Q4" s="1"/>
      <c r="R4" s="1"/>
      <c r="S4" s="1"/>
      <c r="T4" s="1"/>
      <c r="U4" s="1"/>
      <c r="V4" s="1"/>
    </row>
    <row r="5" spans="1:22" ht="12.75">
      <c r="A5" s="29" t="s">
        <v>51</v>
      </c>
      <c r="B5" s="30">
        <v>1</v>
      </c>
      <c r="C5" s="30">
        <v>2900</v>
      </c>
      <c r="D5" s="30">
        <v>2900</v>
      </c>
      <c r="E5" s="29" t="s">
        <v>6</v>
      </c>
      <c r="F5" s="66" t="s">
        <v>65</v>
      </c>
      <c r="G5" s="130"/>
      <c r="H5" s="132" t="s">
        <v>112</v>
      </c>
      <c r="I5" s="100"/>
      <c r="J5" s="54"/>
      <c r="K5" s="57"/>
      <c r="L5" s="54"/>
      <c r="M5" s="54"/>
      <c r="N5" s="57"/>
      <c r="O5" s="1"/>
      <c r="P5" s="1"/>
      <c r="Q5" s="1"/>
      <c r="R5" s="1"/>
      <c r="S5" s="1"/>
      <c r="T5" s="1"/>
      <c r="U5" s="1"/>
      <c r="V5" s="1"/>
    </row>
    <row r="6" spans="1:22" ht="18.75" customHeight="1">
      <c r="A6" s="36" t="s">
        <v>66</v>
      </c>
      <c r="B6" s="36"/>
      <c r="C6" s="36"/>
      <c r="D6" s="40"/>
      <c r="E6" s="43" t="s">
        <v>78</v>
      </c>
      <c r="F6" s="43" t="s">
        <v>78</v>
      </c>
      <c r="G6" s="43" t="s">
        <v>67</v>
      </c>
      <c r="H6" s="43" t="s">
        <v>78</v>
      </c>
      <c r="I6" s="57"/>
      <c r="J6" s="54"/>
      <c r="K6" s="57"/>
      <c r="L6" s="54"/>
      <c r="M6" s="54"/>
      <c r="N6" s="57"/>
      <c r="O6" s="1"/>
      <c r="P6" s="1"/>
      <c r="Q6" s="1"/>
      <c r="R6" s="1"/>
      <c r="S6" s="1"/>
      <c r="T6" s="1"/>
      <c r="U6" s="1"/>
      <c r="V6" s="1"/>
    </row>
    <row r="7" spans="1:22" ht="12.75">
      <c r="A7" s="31" t="s">
        <v>124</v>
      </c>
      <c r="B7" s="32">
        <v>1</v>
      </c>
      <c r="C7" s="32">
        <v>1200</v>
      </c>
      <c r="D7" s="32">
        <f aca="true" t="shared" si="0" ref="D7:D26">B7*C7</f>
        <v>1200</v>
      </c>
      <c r="E7" s="31" t="s">
        <v>10</v>
      </c>
      <c r="F7" s="31" t="s">
        <v>10</v>
      </c>
      <c r="G7" s="131"/>
      <c r="H7" s="31" t="s">
        <v>10</v>
      </c>
      <c r="I7" s="57"/>
      <c r="J7" s="55"/>
      <c r="K7" s="70"/>
      <c r="L7" s="55"/>
      <c r="M7" s="55"/>
      <c r="N7" s="70"/>
      <c r="O7" s="2"/>
      <c r="P7" s="2"/>
      <c r="Q7" s="2"/>
      <c r="R7" s="2"/>
      <c r="S7" s="2"/>
      <c r="T7" s="2"/>
      <c r="U7" s="2"/>
      <c r="V7" s="2"/>
    </row>
    <row r="8" spans="1:22" ht="12.75">
      <c r="A8" s="6" t="s">
        <v>127</v>
      </c>
      <c r="B8" s="7">
        <v>1</v>
      </c>
      <c r="C8" s="7">
        <v>800</v>
      </c>
      <c r="D8" s="7">
        <f>B8*C8</f>
        <v>800</v>
      </c>
      <c r="E8" s="31" t="s">
        <v>10</v>
      </c>
      <c r="F8" s="31" t="s">
        <v>10</v>
      </c>
      <c r="G8" s="63" t="s">
        <v>128</v>
      </c>
      <c r="H8" s="52" t="s">
        <v>6</v>
      </c>
      <c r="I8" s="49"/>
      <c r="J8" s="55"/>
      <c r="K8" s="70"/>
      <c r="L8" s="55"/>
      <c r="M8" s="55"/>
      <c r="N8" s="70"/>
      <c r="O8" s="2"/>
      <c r="P8" s="2"/>
      <c r="Q8" s="2"/>
      <c r="R8" s="2"/>
      <c r="S8" s="2"/>
      <c r="T8" s="2"/>
      <c r="U8" s="2"/>
      <c r="V8" s="2"/>
    </row>
    <row r="9" spans="1:22" ht="12.75">
      <c r="A9" s="6" t="s">
        <v>86</v>
      </c>
      <c r="B9" s="7">
        <v>1</v>
      </c>
      <c r="C9" s="7">
        <v>450</v>
      </c>
      <c r="D9" s="7">
        <v>450</v>
      </c>
      <c r="E9" s="6" t="s">
        <v>85</v>
      </c>
      <c r="F9" s="39" t="s">
        <v>24</v>
      </c>
      <c r="G9" s="88" t="s">
        <v>138</v>
      </c>
      <c r="H9" s="39" t="s">
        <v>24</v>
      </c>
      <c r="I9" s="57"/>
      <c r="J9" s="55"/>
      <c r="K9" s="70"/>
      <c r="L9" s="55"/>
      <c r="M9" s="55"/>
      <c r="N9" s="70"/>
      <c r="O9" s="2"/>
      <c r="P9" s="2"/>
      <c r="Q9" s="2"/>
      <c r="R9" s="2"/>
      <c r="S9" s="2"/>
      <c r="T9" s="2"/>
      <c r="U9" s="2"/>
      <c r="V9" s="2"/>
    </row>
    <row r="10" spans="1:22" ht="18.75" customHeight="1">
      <c r="A10" s="6" t="s">
        <v>54</v>
      </c>
      <c r="B10" s="7">
        <v>1</v>
      </c>
      <c r="C10" s="41">
        <v>240</v>
      </c>
      <c r="D10" s="41">
        <v>240</v>
      </c>
      <c r="E10" s="6" t="s">
        <v>6</v>
      </c>
      <c r="F10" s="6" t="s">
        <v>6</v>
      </c>
      <c r="G10" s="63" t="s">
        <v>128</v>
      </c>
      <c r="H10" s="52" t="s">
        <v>6</v>
      </c>
      <c r="I10" s="57" t="s">
        <v>106</v>
      </c>
      <c r="J10" s="55"/>
      <c r="K10" s="70"/>
      <c r="L10" s="55"/>
      <c r="M10" s="77" t="s">
        <v>109</v>
      </c>
      <c r="N10" s="70"/>
      <c r="O10" s="2"/>
      <c r="P10" s="2"/>
      <c r="Q10" s="2"/>
      <c r="R10" s="2"/>
      <c r="S10" s="2"/>
      <c r="T10" s="2"/>
      <c r="U10" s="2"/>
      <c r="V10" s="2"/>
    </row>
    <row r="11" spans="1:22" ht="25.5">
      <c r="A11" s="6" t="s">
        <v>62</v>
      </c>
      <c r="B11" s="7">
        <v>1</v>
      </c>
      <c r="C11" s="37">
        <v>2700</v>
      </c>
      <c r="D11" s="37">
        <f t="shared" si="0"/>
        <v>2700</v>
      </c>
      <c r="E11" s="38" t="s">
        <v>6</v>
      </c>
      <c r="F11" s="42" t="s">
        <v>10</v>
      </c>
      <c r="G11" s="64"/>
      <c r="H11" s="52" t="s">
        <v>24</v>
      </c>
      <c r="I11" s="57"/>
      <c r="J11" s="55"/>
      <c r="K11" s="70"/>
      <c r="L11" s="55"/>
      <c r="M11" s="55"/>
      <c r="N11" s="70"/>
      <c r="O11" s="2"/>
      <c r="P11" s="2"/>
      <c r="Q11" s="2"/>
      <c r="R11" s="2"/>
      <c r="S11" s="2"/>
      <c r="T11" s="2"/>
      <c r="U11" s="2"/>
      <c r="V11" s="2"/>
    </row>
    <row r="12" spans="1:22" ht="24" customHeight="1">
      <c r="A12" s="6" t="s">
        <v>130</v>
      </c>
      <c r="B12" s="7">
        <v>1</v>
      </c>
      <c r="C12" s="37">
        <v>300</v>
      </c>
      <c r="D12" s="37">
        <v>300</v>
      </c>
      <c r="E12" s="38" t="s">
        <v>104</v>
      </c>
      <c r="F12" s="38" t="s">
        <v>104</v>
      </c>
      <c r="G12" s="63" t="s">
        <v>138</v>
      </c>
      <c r="H12" s="38" t="s">
        <v>10</v>
      </c>
      <c r="I12" s="50" t="s">
        <v>107</v>
      </c>
      <c r="J12" s="53" t="s">
        <v>97</v>
      </c>
      <c r="K12" s="57"/>
      <c r="L12" s="54"/>
      <c r="M12" s="54"/>
      <c r="N12" s="57"/>
      <c r="O12" s="1"/>
      <c r="P12" s="1"/>
      <c r="Q12" s="1"/>
      <c r="R12" s="1"/>
      <c r="S12" s="1"/>
      <c r="T12" s="1"/>
      <c r="U12" s="1"/>
      <c r="V12" s="1"/>
    </row>
    <row r="13" spans="1:22" ht="12.75">
      <c r="A13" s="6" t="s">
        <v>68</v>
      </c>
      <c r="B13" s="7">
        <v>1</v>
      </c>
      <c r="C13" s="37">
        <v>450</v>
      </c>
      <c r="D13" s="37">
        <f t="shared" si="0"/>
        <v>450</v>
      </c>
      <c r="E13" s="38" t="s">
        <v>6</v>
      </c>
      <c r="F13" s="38" t="s">
        <v>6</v>
      </c>
      <c r="G13" s="89" t="s">
        <v>138</v>
      </c>
      <c r="H13" s="54" t="s">
        <v>6</v>
      </c>
      <c r="I13" s="57"/>
      <c r="J13" s="54"/>
      <c r="K13" s="57"/>
      <c r="L13" s="54"/>
      <c r="M13" s="54"/>
      <c r="N13" s="57"/>
      <c r="O13" s="1"/>
      <c r="P13" s="1"/>
      <c r="Q13" s="1"/>
      <c r="R13" s="1"/>
      <c r="S13" s="1"/>
      <c r="T13" s="1"/>
      <c r="U13" s="1"/>
      <c r="V13" s="1"/>
    </row>
    <row r="14" spans="1:22" ht="18" customHeight="1">
      <c r="A14" s="6" t="s">
        <v>53</v>
      </c>
      <c r="B14" s="7">
        <v>3</v>
      </c>
      <c r="C14" s="37">
        <v>650</v>
      </c>
      <c r="D14" s="37">
        <f t="shared" si="0"/>
        <v>1950</v>
      </c>
      <c r="E14" s="38" t="s">
        <v>6</v>
      </c>
      <c r="F14" s="38" t="s">
        <v>6</v>
      </c>
      <c r="G14" s="89" t="s">
        <v>138</v>
      </c>
      <c r="H14" s="54" t="s">
        <v>147</v>
      </c>
      <c r="I14" s="57"/>
      <c r="J14" s="54"/>
      <c r="K14" s="57"/>
      <c r="L14" s="54"/>
      <c r="M14" s="54"/>
      <c r="N14" s="57"/>
      <c r="O14" s="1"/>
      <c r="P14" s="1"/>
      <c r="Q14" s="1"/>
      <c r="R14" s="1"/>
      <c r="S14" s="1"/>
      <c r="T14" s="1"/>
      <c r="U14" s="1"/>
      <c r="V14" s="1"/>
    </row>
    <row r="15" spans="1:22" ht="20.25" customHeight="1">
      <c r="A15" s="41" t="s">
        <v>70</v>
      </c>
      <c r="B15" s="41">
        <v>1</v>
      </c>
      <c r="C15" s="41">
        <v>1400</v>
      </c>
      <c r="D15" s="37">
        <v>1400</v>
      </c>
      <c r="E15" s="38" t="s">
        <v>6</v>
      </c>
      <c r="F15" s="38" t="s">
        <v>6</v>
      </c>
      <c r="G15" s="63"/>
      <c r="H15" s="54" t="s">
        <v>24</v>
      </c>
      <c r="I15" s="57"/>
      <c r="J15" s="54"/>
      <c r="K15" s="57"/>
      <c r="L15" s="54"/>
      <c r="M15" s="78" t="s">
        <v>110</v>
      </c>
      <c r="N15" s="57"/>
      <c r="O15" s="1"/>
      <c r="P15" s="1"/>
      <c r="Q15" s="1"/>
      <c r="R15" s="1"/>
      <c r="S15" s="1"/>
      <c r="T15" s="1"/>
      <c r="U15" s="1"/>
      <c r="V15" s="1"/>
    </row>
    <row r="16" spans="1:22" ht="12.75">
      <c r="A16" s="44" t="s">
        <v>71</v>
      </c>
      <c r="B16" s="44">
        <v>1</v>
      </c>
      <c r="C16" s="44">
        <v>1000</v>
      </c>
      <c r="D16" s="44">
        <v>1000</v>
      </c>
      <c r="E16" s="80" t="s">
        <v>6</v>
      </c>
      <c r="F16" s="80" t="s">
        <v>6</v>
      </c>
      <c r="G16" s="81"/>
      <c r="H16" s="54" t="s">
        <v>112</v>
      </c>
      <c r="I16" s="57"/>
      <c r="J16" s="54"/>
      <c r="K16" s="57"/>
      <c r="L16" s="54"/>
      <c r="M16" s="54"/>
      <c r="N16" s="57"/>
      <c r="O16" s="1"/>
      <c r="P16" s="1"/>
      <c r="Q16" s="1"/>
      <c r="R16" s="1"/>
      <c r="S16" s="1"/>
      <c r="T16" s="1"/>
      <c r="U16" s="1"/>
      <c r="V16" s="1"/>
    </row>
    <row r="17" spans="1:22" ht="13.5" thickBot="1">
      <c r="A17" s="41" t="s">
        <v>132</v>
      </c>
      <c r="B17" s="36">
        <v>1</v>
      </c>
      <c r="C17" s="36">
        <v>800</v>
      </c>
      <c r="D17" s="36">
        <v>1300</v>
      </c>
      <c r="E17" s="36" t="s">
        <v>10</v>
      </c>
      <c r="F17" s="36" t="s">
        <v>10</v>
      </c>
      <c r="G17" s="36"/>
      <c r="H17" s="31" t="s">
        <v>10</v>
      </c>
      <c r="I17" s="51"/>
      <c r="J17" s="54"/>
      <c r="K17" s="57"/>
      <c r="L17" s="54"/>
      <c r="M17" s="54"/>
      <c r="N17" s="57"/>
      <c r="O17" s="1"/>
      <c r="P17" s="1"/>
      <c r="Q17" s="1"/>
      <c r="R17" s="1"/>
      <c r="S17" s="1"/>
      <c r="T17" s="1"/>
      <c r="U17" s="1"/>
      <c r="V17" s="1"/>
    </row>
    <row r="18" spans="1:22" ht="19.5" customHeight="1" thickBot="1">
      <c r="A18" s="82" t="s">
        <v>133</v>
      </c>
      <c r="B18" s="82">
        <v>1</v>
      </c>
      <c r="C18" s="82">
        <v>700</v>
      </c>
      <c r="D18" s="83">
        <v>1200</v>
      </c>
      <c r="E18" s="84" t="s">
        <v>65</v>
      </c>
      <c r="F18" s="84" t="s">
        <v>65</v>
      </c>
      <c r="G18" s="63"/>
      <c r="H18" s="110" t="s">
        <v>65</v>
      </c>
      <c r="I18" s="101" t="s">
        <v>108</v>
      </c>
      <c r="J18" s="52" t="s">
        <v>99</v>
      </c>
      <c r="K18" s="57"/>
      <c r="L18" s="43" t="s">
        <v>120</v>
      </c>
      <c r="M18" s="54"/>
      <c r="N18" s="57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6" t="s">
        <v>63</v>
      </c>
      <c r="B19" s="6"/>
      <c r="C19" s="7"/>
      <c r="D19" s="7">
        <f t="shared" si="0"/>
        <v>0</v>
      </c>
      <c r="E19" s="6" t="s">
        <v>6</v>
      </c>
      <c r="F19" s="6"/>
      <c r="G19" s="39" t="s">
        <v>123</v>
      </c>
      <c r="H19" s="105"/>
      <c r="I19" s="57"/>
      <c r="J19" s="55"/>
      <c r="K19" s="70"/>
      <c r="L19" s="55"/>
      <c r="M19" s="55"/>
      <c r="N19" s="70"/>
      <c r="O19" s="2"/>
      <c r="P19" s="2"/>
      <c r="Q19" s="2"/>
      <c r="R19" s="2"/>
      <c r="S19" s="2"/>
      <c r="T19" s="2"/>
      <c r="U19" s="2"/>
      <c r="V19" s="2"/>
    </row>
    <row r="20" spans="1:22" ht="18.75" customHeight="1">
      <c r="A20" s="6" t="s">
        <v>150</v>
      </c>
      <c r="B20" s="7">
        <v>1</v>
      </c>
      <c r="C20" s="7">
        <v>300</v>
      </c>
      <c r="D20" s="7">
        <f t="shared" si="0"/>
        <v>300</v>
      </c>
      <c r="E20" s="6" t="s">
        <v>112</v>
      </c>
      <c r="F20" s="6" t="s">
        <v>112</v>
      </c>
      <c r="G20" s="39" t="s">
        <v>69</v>
      </c>
      <c r="H20" s="36" t="s">
        <v>112</v>
      </c>
      <c r="I20" s="50"/>
      <c r="J20" s="54"/>
      <c r="K20" s="57"/>
      <c r="L20" s="54"/>
      <c r="M20" s="78" t="s">
        <v>111</v>
      </c>
      <c r="N20" s="57"/>
      <c r="O20" s="1"/>
      <c r="P20" s="1"/>
      <c r="Q20" s="1"/>
      <c r="R20" s="1"/>
      <c r="S20" s="1"/>
      <c r="T20" s="1"/>
      <c r="U20" s="1"/>
      <c r="V20" s="1"/>
    </row>
    <row r="21" spans="1:22" ht="12.75">
      <c r="A21" s="6" t="s">
        <v>9</v>
      </c>
      <c r="B21" s="7">
        <v>1</v>
      </c>
      <c r="C21" s="7">
        <v>150</v>
      </c>
      <c r="D21" s="7">
        <f t="shared" si="0"/>
        <v>150</v>
      </c>
      <c r="E21" s="6" t="s">
        <v>10</v>
      </c>
      <c r="F21" s="6" t="s">
        <v>10</v>
      </c>
      <c r="G21" s="39"/>
      <c r="H21" s="31" t="s">
        <v>10</v>
      </c>
      <c r="I21" s="50" t="s">
        <v>87</v>
      </c>
      <c r="J21" s="54"/>
      <c r="K21" s="57"/>
      <c r="L21" s="54"/>
      <c r="M21" s="54"/>
      <c r="N21" s="57"/>
      <c r="O21" s="1"/>
      <c r="P21" s="1"/>
      <c r="Q21" s="1"/>
      <c r="R21" s="1"/>
      <c r="S21" s="1"/>
      <c r="T21" s="1"/>
      <c r="U21" s="1"/>
      <c r="V21" s="1"/>
    </row>
    <row r="22" spans="1:22" ht="12.75">
      <c r="A22" s="6" t="s">
        <v>11</v>
      </c>
      <c r="B22" s="7">
        <v>1</v>
      </c>
      <c r="C22" s="7">
        <v>100</v>
      </c>
      <c r="D22" s="7">
        <f t="shared" si="0"/>
        <v>100</v>
      </c>
      <c r="E22" s="6" t="s">
        <v>10</v>
      </c>
      <c r="F22" s="6" t="s">
        <v>10</v>
      </c>
      <c r="G22" s="39"/>
      <c r="H22" s="31" t="s">
        <v>10</v>
      </c>
      <c r="I22" s="50" t="s">
        <v>88</v>
      </c>
      <c r="J22" s="54"/>
      <c r="K22" s="57"/>
      <c r="L22" s="54"/>
      <c r="M22" s="54"/>
      <c r="N22" s="57"/>
      <c r="O22" s="1"/>
      <c r="P22" s="1"/>
      <c r="Q22" s="1"/>
      <c r="R22" s="1"/>
      <c r="S22" s="1"/>
      <c r="T22" s="1"/>
      <c r="U22" s="1"/>
      <c r="V22" s="1"/>
    </row>
    <row r="23" spans="1:22" ht="12.75">
      <c r="A23" s="6" t="s">
        <v>12</v>
      </c>
      <c r="B23" s="7">
        <v>1</v>
      </c>
      <c r="C23" s="7">
        <v>50</v>
      </c>
      <c r="D23" s="7">
        <f>B23*C23</f>
        <v>50</v>
      </c>
      <c r="E23" s="6" t="s">
        <v>10</v>
      </c>
      <c r="F23" s="6" t="s">
        <v>10</v>
      </c>
      <c r="G23" s="39"/>
      <c r="H23" s="31" t="s">
        <v>10</v>
      </c>
      <c r="I23" s="50" t="s">
        <v>89</v>
      </c>
      <c r="J23" s="54"/>
      <c r="K23" s="57"/>
      <c r="L23" s="54"/>
      <c r="M23" s="54"/>
      <c r="N23" s="57"/>
      <c r="O23" s="1"/>
      <c r="P23" s="1"/>
      <c r="Q23" s="1"/>
      <c r="R23" s="1"/>
      <c r="S23" s="1"/>
      <c r="T23" s="1"/>
      <c r="U23" s="1"/>
      <c r="V23" s="1"/>
    </row>
    <row r="24" spans="1:22" ht="25.5">
      <c r="A24" s="6" t="s">
        <v>13</v>
      </c>
      <c r="B24" s="7">
        <v>1</v>
      </c>
      <c r="C24" s="7">
        <v>20</v>
      </c>
      <c r="D24" s="7">
        <f t="shared" si="0"/>
        <v>20</v>
      </c>
      <c r="E24" s="6" t="s">
        <v>24</v>
      </c>
      <c r="F24" s="6" t="s">
        <v>24</v>
      </c>
      <c r="G24" s="39"/>
      <c r="H24" s="39" t="s">
        <v>24</v>
      </c>
      <c r="I24" s="50"/>
      <c r="J24" s="54"/>
      <c r="K24" s="57"/>
      <c r="L24" s="54"/>
      <c r="M24" s="54"/>
      <c r="N24" s="57"/>
      <c r="O24" s="1"/>
      <c r="P24" s="1"/>
      <c r="Q24" s="1"/>
      <c r="R24" s="1"/>
      <c r="S24" s="1"/>
      <c r="T24" s="1"/>
      <c r="U24" s="1"/>
      <c r="V24" s="1"/>
    </row>
    <row r="25" spans="1:22" ht="12.75">
      <c r="A25" s="6" t="s">
        <v>14</v>
      </c>
      <c r="B25" s="7">
        <v>1</v>
      </c>
      <c r="C25" s="90">
        <v>160</v>
      </c>
      <c r="D25" s="7">
        <f t="shared" si="0"/>
        <v>160</v>
      </c>
      <c r="E25" s="6" t="s">
        <v>6</v>
      </c>
      <c r="F25" s="6" t="s">
        <v>24</v>
      </c>
      <c r="G25" s="39"/>
      <c r="H25" s="39" t="s">
        <v>24</v>
      </c>
      <c r="I25" s="50"/>
      <c r="J25" s="54"/>
      <c r="K25" s="57"/>
      <c r="L25" s="54"/>
      <c r="M25" s="54"/>
      <c r="N25" s="57"/>
      <c r="O25" s="1"/>
      <c r="P25" s="1"/>
      <c r="Q25" s="1"/>
      <c r="R25" s="1"/>
      <c r="S25" s="1"/>
      <c r="T25" s="1"/>
      <c r="U25" s="1"/>
      <c r="V25" s="1"/>
    </row>
    <row r="26" spans="1:22" ht="12.75">
      <c r="A26" s="6" t="s">
        <v>15</v>
      </c>
      <c r="B26" s="7">
        <v>1</v>
      </c>
      <c r="C26" s="7">
        <v>20</v>
      </c>
      <c r="D26" s="7">
        <f t="shared" si="0"/>
        <v>20</v>
      </c>
      <c r="E26" s="6" t="s">
        <v>8</v>
      </c>
      <c r="F26" s="6" t="s">
        <v>24</v>
      </c>
      <c r="H26" s="39" t="s">
        <v>24</v>
      </c>
      <c r="I26" s="50"/>
      <c r="J26" s="54"/>
      <c r="K26" s="57"/>
      <c r="L26" s="54"/>
      <c r="M26" s="54"/>
      <c r="N26" s="57"/>
      <c r="O26" s="1"/>
      <c r="P26" s="1"/>
      <c r="Q26" s="1"/>
      <c r="R26" s="1"/>
      <c r="S26" s="1"/>
      <c r="T26" s="1"/>
      <c r="U26" s="1"/>
      <c r="V26" s="1"/>
    </row>
    <row r="27" spans="1:22" ht="12.75">
      <c r="A27" s="6" t="s">
        <v>16</v>
      </c>
      <c r="B27" s="7">
        <v>1</v>
      </c>
      <c r="C27" s="7">
        <v>80</v>
      </c>
      <c r="D27" s="7">
        <v>80</v>
      </c>
      <c r="E27" s="6" t="s">
        <v>10</v>
      </c>
      <c r="F27" s="6" t="s">
        <v>10</v>
      </c>
      <c r="G27" s="39"/>
      <c r="H27" s="31" t="s">
        <v>10</v>
      </c>
      <c r="I27" s="50" t="s">
        <v>89</v>
      </c>
      <c r="J27" s="54"/>
      <c r="K27" s="57"/>
      <c r="L27" s="54"/>
      <c r="M27" s="54"/>
      <c r="N27" s="57"/>
      <c r="O27" s="1"/>
      <c r="P27" s="1"/>
      <c r="Q27" s="1"/>
      <c r="R27" s="1"/>
      <c r="S27" s="1"/>
      <c r="T27" s="1"/>
      <c r="U27" s="1"/>
      <c r="V27" s="1"/>
    </row>
    <row r="28" spans="1:22" ht="14.25">
      <c r="A28" s="4" t="s">
        <v>17</v>
      </c>
      <c r="B28" s="5"/>
      <c r="C28" s="5"/>
      <c r="D28" s="5"/>
      <c r="E28" s="5"/>
      <c r="F28" s="5"/>
      <c r="G28" s="65"/>
      <c r="H28" s="54"/>
      <c r="I28" s="57"/>
      <c r="J28" s="54"/>
      <c r="K28" s="57"/>
      <c r="L28" s="54"/>
      <c r="M28" s="54"/>
      <c r="N28" s="57"/>
      <c r="O28" s="1"/>
      <c r="P28" s="1"/>
      <c r="Q28" s="1"/>
      <c r="R28" s="1"/>
      <c r="S28" s="1"/>
      <c r="T28" s="1"/>
      <c r="U28" s="1"/>
      <c r="V28" s="1"/>
    </row>
    <row r="29" spans="1:22" ht="25.5">
      <c r="A29" s="6" t="s">
        <v>18</v>
      </c>
      <c r="B29" s="7">
        <v>1</v>
      </c>
      <c r="C29" s="7">
        <v>450</v>
      </c>
      <c r="D29" s="7">
        <f>B29*C29</f>
        <v>450</v>
      </c>
      <c r="E29" s="6" t="s">
        <v>8</v>
      </c>
      <c r="F29" s="6" t="s">
        <v>24</v>
      </c>
      <c r="G29" s="39"/>
      <c r="H29" s="39" t="s">
        <v>65</v>
      </c>
      <c r="I29" s="57"/>
      <c r="J29" s="54"/>
      <c r="K29" s="57"/>
      <c r="L29" s="54"/>
      <c r="M29" s="54"/>
      <c r="N29" s="57"/>
      <c r="O29" s="1"/>
      <c r="P29" s="1"/>
      <c r="Q29" s="1"/>
      <c r="R29" s="1"/>
      <c r="S29" s="1"/>
      <c r="T29" s="1"/>
      <c r="U29" s="1"/>
      <c r="V29" s="1"/>
    </row>
    <row r="30" spans="1:22" ht="12.75">
      <c r="A30" s="6" t="s">
        <v>64</v>
      </c>
      <c r="B30" s="7">
        <v>1</v>
      </c>
      <c r="C30" s="7">
        <v>1100</v>
      </c>
      <c r="D30" s="7">
        <f>B30*C30</f>
        <v>1100</v>
      </c>
      <c r="E30" s="6" t="s">
        <v>6</v>
      </c>
      <c r="F30" s="6" t="s">
        <v>6</v>
      </c>
      <c r="G30" s="39"/>
      <c r="H30" s="52" t="s">
        <v>6</v>
      </c>
      <c r="I30" s="57"/>
      <c r="J30" s="54"/>
      <c r="K30" s="57"/>
      <c r="L30" s="54"/>
      <c r="M30" s="54"/>
      <c r="N30" s="57"/>
      <c r="O30" s="1"/>
      <c r="P30" s="1"/>
      <c r="Q30" s="1"/>
      <c r="R30" s="1"/>
      <c r="S30" s="1"/>
      <c r="T30" s="1"/>
      <c r="U30" s="1"/>
      <c r="V30" s="1"/>
    </row>
    <row r="31" spans="1:22" ht="18" customHeight="1">
      <c r="A31" s="6" t="s">
        <v>19</v>
      </c>
      <c r="B31" s="7">
        <v>1</v>
      </c>
      <c r="C31" s="7">
        <v>500</v>
      </c>
      <c r="D31" s="7">
        <v>500</v>
      </c>
      <c r="E31" s="6" t="s">
        <v>6</v>
      </c>
      <c r="F31" s="6" t="s">
        <v>6</v>
      </c>
      <c r="G31" s="63"/>
      <c r="H31" s="52" t="s">
        <v>6</v>
      </c>
      <c r="I31" s="50"/>
      <c r="J31" s="52" t="s">
        <v>95</v>
      </c>
      <c r="K31" s="70"/>
      <c r="L31" s="55"/>
      <c r="M31" s="78" t="s">
        <v>113</v>
      </c>
      <c r="N31" s="70"/>
      <c r="O31" s="2"/>
      <c r="P31" s="2"/>
      <c r="Q31" s="2"/>
      <c r="R31" s="2"/>
      <c r="S31" s="2"/>
      <c r="T31" s="2"/>
      <c r="U31" s="2"/>
      <c r="V31" s="2"/>
    </row>
    <row r="32" spans="1:22" ht="12.75">
      <c r="A32" s="41" t="s">
        <v>148</v>
      </c>
      <c r="B32" s="41">
        <v>2</v>
      </c>
      <c r="C32" s="41">
        <v>190</v>
      </c>
      <c r="D32" s="37">
        <v>190</v>
      </c>
      <c r="E32" s="38" t="s">
        <v>6</v>
      </c>
      <c r="F32" s="38" t="s">
        <v>6</v>
      </c>
      <c r="G32" s="63"/>
      <c r="H32" s="52" t="s">
        <v>24</v>
      </c>
      <c r="I32" s="50">
        <v>2</v>
      </c>
      <c r="J32" s="52" t="s">
        <v>98</v>
      </c>
      <c r="K32" s="70"/>
      <c r="L32" s="55"/>
      <c r="M32" s="55"/>
      <c r="N32" s="70"/>
      <c r="O32" s="2"/>
      <c r="P32" s="2"/>
      <c r="Q32" s="2"/>
      <c r="R32" s="2"/>
      <c r="S32" s="2"/>
      <c r="T32" s="2"/>
      <c r="U32" s="2"/>
      <c r="V32" s="2"/>
    </row>
    <row r="33" spans="1:22" ht="12.75">
      <c r="A33" s="41" t="s">
        <v>139</v>
      </c>
      <c r="B33" s="41">
        <v>1</v>
      </c>
      <c r="C33" s="41">
        <v>2200</v>
      </c>
      <c r="D33" s="41">
        <v>2200</v>
      </c>
      <c r="E33" s="43" t="s">
        <v>104</v>
      </c>
      <c r="F33" s="43" t="s">
        <v>104</v>
      </c>
      <c r="G33" s="81"/>
      <c r="H33" s="55" t="s">
        <v>112</v>
      </c>
      <c r="I33" s="57"/>
      <c r="J33" s="55"/>
      <c r="K33" s="70"/>
      <c r="L33" s="55"/>
      <c r="M33" s="55"/>
      <c r="N33" s="70"/>
      <c r="O33" s="2"/>
      <c r="P33" s="2"/>
      <c r="Q33" s="2"/>
      <c r="R33" s="2"/>
      <c r="S33" s="2"/>
      <c r="T33" s="2"/>
      <c r="U33" s="2"/>
      <c r="V33" s="2"/>
    </row>
    <row r="34" spans="1:22" ht="16.5" customHeight="1">
      <c r="A34" s="41" t="s">
        <v>134</v>
      </c>
      <c r="B34" s="41">
        <v>1</v>
      </c>
      <c r="C34" s="41">
        <v>2700</v>
      </c>
      <c r="D34" s="41">
        <v>2700</v>
      </c>
      <c r="E34" s="46" t="s">
        <v>6</v>
      </c>
      <c r="F34" s="46" t="s">
        <v>6</v>
      </c>
      <c r="G34" s="81"/>
      <c r="H34" s="55" t="s">
        <v>65</v>
      </c>
      <c r="I34" s="76" t="s">
        <v>105</v>
      </c>
      <c r="J34" s="53" t="s">
        <v>96</v>
      </c>
      <c r="K34" s="70"/>
      <c r="L34" s="55"/>
      <c r="M34" s="79" t="s">
        <v>114</v>
      </c>
      <c r="N34" s="70"/>
      <c r="O34" s="2"/>
      <c r="P34" s="2"/>
      <c r="Q34" s="2"/>
      <c r="R34" s="2"/>
      <c r="S34" s="2"/>
      <c r="T34" s="2"/>
      <c r="U34" s="2"/>
      <c r="V34" s="2"/>
    </row>
    <row r="35" spans="1:22" ht="25.5">
      <c r="A35" s="41" t="s">
        <v>149</v>
      </c>
      <c r="B35" s="41">
        <v>3</v>
      </c>
      <c r="C35" s="41">
        <v>210</v>
      </c>
      <c r="D35" s="82">
        <v>210</v>
      </c>
      <c r="E35" s="46" t="s">
        <v>6</v>
      </c>
      <c r="F35" s="46" t="s">
        <v>6</v>
      </c>
      <c r="G35" s="87"/>
      <c r="H35" s="55" t="s">
        <v>6</v>
      </c>
      <c r="I35" s="57"/>
      <c r="J35" s="55"/>
      <c r="K35" s="70"/>
      <c r="L35" s="55"/>
      <c r="M35" s="55"/>
      <c r="N35" s="70"/>
      <c r="O35" s="2"/>
      <c r="P35" s="2"/>
      <c r="Q35" s="2"/>
      <c r="R35" s="2"/>
      <c r="S35" s="2"/>
      <c r="T35" s="2"/>
      <c r="U35" s="2"/>
      <c r="V35" s="2"/>
    </row>
    <row r="36" spans="1:22" ht="12.75">
      <c r="A36" s="41" t="s">
        <v>80</v>
      </c>
      <c r="B36" s="41">
        <v>3</v>
      </c>
      <c r="C36" s="41">
        <v>450</v>
      </c>
      <c r="D36" s="41">
        <v>450</v>
      </c>
      <c r="E36" s="46" t="s">
        <v>6</v>
      </c>
      <c r="F36" s="46" t="s">
        <v>6</v>
      </c>
      <c r="G36" s="87"/>
      <c r="H36" s="46" t="s">
        <v>6</v>
      </c>
      <c r="I36" s="57"/>
      <c r="J36" s="55"/>
      <c r="K36" s="70"/>
      <c r="L36" s="55"/>
      <c r="M36" s="55"/>
      <c r="N36" s="70"/>
      <c r="O36" s="2"/>
      <c r="P36" s="2"/>
      <c r="Q36" s="2"/>
      <c r="R36" s="2"/>
      <c r="S36" s="2"/>
      <c r="T36" s="2"/>
      <c r="U36" s="2"/>
      <c r="V36" s="2"/>
    </row>
    <row r="37" spans="1:22" ht="25.5">
      <c r="A37" s="41" t="s">
        <v>131</v>
      </c>
      <c r="B37" s="41">
        <v>1</v>
      </c>
      <c r="C37" s="41">
        <v>500</v>
      </c>
      <c r="D37" s="41">
        <v>500</v>
      </c>
      <c r="E37" s="85" t="s">
        <v>10</v>
      </c>
      <c r="F37" s="85" t="s">
        <v>10</v>
      </c>
      <c r="G37" s="86"/>
      <c r="H37" s="31" t="s">
        <v>10</v>
      </c>
      <c r="I37" s="49" t="s">
        <v>90</v>
      </c>
      <c r="J37" s="54"/>
      <c r="K37" s="57"/>
      <c r="L37" s="54"/>
      <c r="M37" s="54"/>
      <c r="N37" s="57"/>
      <c r="O37" s="1"/>
      <c r="P37" s="1"/>
      <c r="Q37" s="1"/>
      <c r="R37" s="1"/>
      <c r="S37" s="1"/>
      <c r="T37" s="1"/>
      <c r="U37" s="1"/>
      <c r="V37" s="1"/>
    </row>
    <row r="38" spans="1:22" ht="12.75">
      <c r="A38" s="41" t="s">
        <v>131</v>
      </c>
      <c r="B38" s="41">
        <v>1</v>
      </c>
      <c r="C38" s="41"/>
      <c r="D38" s="41"/>
      <c r="E38" s="43" t="s">
        <v>6</v>
      </c>
      <c r="F38" s="43" t="s">
        <v>6</v>
      </c>
      <c r="G38" s="62"/>
      <c r="H38" s="46" t="s">
        <v>122</v>
      </c>
      <c r="I38" s="57"/>
      <c r="J38" s="54"/>
      <c r="K38" s="57"/>
      <c r="L38" s="54"/>
      <c r="M38" s="54"/>
      <c r="N38" s="57"/>
      <c r="O38" s="1"/>
      <c r="P38" s="1"/>
      <c r="Q38" s="1"/>
      <c r="R38" s="1"/>
      <c r="S38" s="1"/>
      <c r="T38" s="1"/>
      <c r="U38" s="1"/>
      <c r="V38" s="1"/>
    </row>
    <row r="39" spans="1:22" ht="12.75">
      <c r="A39" s="41" t="s">
        <v>131</v>
      </c>
      <c r="B39" s="6">
        <v>1</v>
      </c>
      <c r="C39" s="6">
        <v>700</v>
      </c>
      <c r="D39" s="6">
        <v>700</v>
      </c>
      <c r="E39" s="6" t="s">
        <v>24</v>
      </c>
      <c r="F39" s="6" t="s">
        <v>24</v>
      </c>
      <c r="G39" s="39"/>
      <c r="H39" s="39" t="s">
        <v>24</v>
      </c>
      <c r="I39" s="57"/>
      <c r="J39" s="55"/>
      <c r="K39" s="70"/>
      <c r="L39" s="55"/>
      <c r="M39" s="55"/>
      <c r="N39" s="70"/>
      <c r="O39" s="2"/>
      <c r="P39" s="2"/>
      <c r="Q39" s="2"/>
      <c r="R39" s="2"/>
      <c r="S39" s="2"/>
      <c r="T39" s="2"/>
      <c r="U39" s="2"/>
      <c r="V39" s="2"/>
    </row>
    <row r="40" spans="1:22" ht="12.75">
      <c r="A40" s="6" t="s">
        <v>20</v>
      </c>
      <c r="B40" s="6">
        <v>1</v>
      </c>
      <c r="C40" s="6"/>
      <c r="D40" s="6"/>
      <c r="E40" s="6"/>
      <c r="F40" s="6"/>
      <c r="G40" s="39"/>
      <c r="H40" s="104"/>
      <c r="I40" s="57"/>
      <c r="J40" s="55"/>
      <c r="K40" s="70"/>
      <c r="L40" s="55"/>
      <c r="M40" s="55"/>
      <c r="N40" s="70"/>
      <c r="O40" s="2"/>
      <c r="P40" s="2"/>
      <c r="Q40" s="2"/>
      <c r="R40" s="2"/>
      <c r="S40" s="2"/>
      <c r="T40" s="2"/>
      <c r="U40" s="2"/>
      <c r="V40" s="2"/>
    </row>
    <row r="41" spans="1:22" ht="25.5">
      <c r="A41" s="6" t="s">
        <v>21</v>
      </c>
      <c r="B41" s="6">
        <v>1</v>
      </c>
      <c r="C41" s="6">
        <v>100</v>
      </c>
      <c r="D41" s="6">
        <v>100</v>
      </c>
      <c r="E41" s="38" t="s">
        <v>65</v>
      </c>
      <c r="F41" s="38" t="s">
        <v>65</v>
      </c>
      <c r="G41" s="39"/>
      <c r="H41" s="132" t="s">
        <v>65</v>
      </c>
      <c r="I41" s="100"/>
      <c r="J41" s="55"/>
      <c r="K41" s="70"/>
      <c r="L41" s="55"/>
      <c r="M41" s="55"/>
      <c r="N41" s="70"/>
      <c r="O41" s="2"/>
      <c r="P41" s="2"/>
      <c r="Q41" s="2"/>
      <c r="R41" s="2"/>
      <c r="S41" s="2"/>
      <c r="T41" s="2"/>
      <c r="U41" s="2"/>
      <c r="V41" s="2"/>
    </row>
    <row r="42" spans="1:22" ht="14.25">
      <c r="A42" s="4" t="s">
        <v>22</v>
      </c>
      <c r="B42" s="5"/>
      <c r="C42" s="5"/>
      <c r="D42" s="5"/>
      <c r="E42" s="5"/>
      <c r="F42" s="5"/>
      <c r="G42" s="65"/>
      <c r="H42" s="106"/>
      <c r="I42" s="57"/>
      <c r="J42" s="54"/>
      <c r="K42" s="57"/>
      <c r="L42" s="54"/>
      <c r="M42" s="54"/>
      <c r="N42" s="57"/>
      <c r="O42" s="1"/>
      <c r="P42" s="1"/>
      <c r="Q42" s="1"/>
      <c r="R42" s="1"/>
      <c r="S42" s="1"/>
      <c r="T42" s="1"/>
      <c r="U42" s="1"/>
      <c r="V42" s="1"/>
    </row>
    <row r="43" spans="1:22" ht="12.75">
      <c r="A43" s="6" t="s">
        <v>23</v>
      </c>
      <c r="B43" s="7">
        <v>1</v>
      </c>
      <c r="C43" s="37">
        <v>2300</v>
      </c>
      <c r="D43" s="37">
        <v>2300</v>
      </c>
      <c r="E43" s="38" t="s">
        <v>65</v>
      </c>
      <c r="F43" s="38" t="s">
        <v>65</v>
      </c>
      <c r="G43" s="63"/>
      <c r="H43" s="132" t="s">
        <v>65</v>
      </c>
      <c r="I43" s="100"/>
      <c r="J43" s="54"/>
      <c r="K43" s="57"/>
      <c r="L43" s="54"/>
      <c r="M43" s="54"/>
      <c r="N43" s="57"/>
      <c r="O43" s="1"/>
      <c r="P43" s="1"/>
      <c r="Q43" s="1"/>
      <c r="R43" s="1"/>
      <c r="S43" s="1"/>
      <c r="T43" s="1"/>
      <c r="U43" s="1"/>
      <c r="V43" s="1"/>
    </row>
    <row r="44" spans="1:22" ht="25.5">
      <c r="A44" s="6" t="s">
        <v>42</v>
      </c>
      <c r="B44" s="7">
        <v>1</v>
      </c>
      <c r="C44" s="37" t="s">
        <v>55</v>
      </c>
      <c r="D44" s="37"/>
      <c r="E44" s="38" t="s">
        <v>65</v>
      </c>
      <c r="F44" s="38" t="s">
        <v>65</v>
      </c>
      <c r="G44" s="63"/>
      <c r="H44" s="132" t="s">
        <v>65</v>
      </c>
      <c r="I44" s="102"/>
      <c r="K44" s="57"/>
      <c r="L44" s="54"/>
      <c r="M44" s="54"/>
      <c r="N44" s="57"/>
      <c r="O44" s="1"/>
      <c r="P44" s="1"/>
      <c r="Q44" s="1"/>
      <c r="R44" s="1"/>
      <c r="S44" s="1"/>
      <c r="T44" s="1"/>
      <c r="U44" s="1"/>
      <c r="V44" s="1"/>
    </row>
    <row r="45" spans="1:22" ht="12.75">
      <c r="A45" s="6" t="s">
        <v>25</v>
      </c>
      <c r="B45" s="7">
        <v>1</v>
      </c>
      <c r="C45" s="37">
        <v>3000</v>
      </c>
      <c r="D45" s="37">
        <f aca="true" t="shared" si="1" ref="D45:D51">B45*C45</f>
        <v>3000</v>
      </c>
      <c r="E45" s="38" t="s">
        <v>6</v>
      </c>
      <c r="F45" s="29" t="s">
        <v>104</v>
      </c>
      <c r="G45" s="63" t="s">
        <v>128</v>
      </c>
      <c r="H45" s="94" t="s">
        <v>104</v>
      </c>
      <c r="I45" s="57"/>
      <c r="J45" s="54"/>
      <c r="K45" s="57"/>
      <c r="L45" s="54"/>
      <c r="M45" s="54"/>
      <c r="N45" s="57"/>
      <c r="O45" s="1"/>
      <c r="P45" s="1"/>
      <c r="Q45" s="1"/>
      <c r="R45" s="1"/>
      <c r="S45" s="1"/>
      <c r="T45" s="1"/>
      <c r="U45" s="1"/>
      <c r="V45" s="1"/>
    </row>
    <row r="46" spans="1:22" ht="12.75">
      <c r="A46" s="6" t="s">
        <v>26</v>
      </c>
      <c r="B46" s="7">
        <v>1</v>
      </c>
      <c r="C46" s="7">
        <v>50</v>
      </c>
      <c r="D46" s="7">
        <f t="shared" si="1"/>
        <v>50</v>
      </c>
      <c r="E46" s="6" t="s">
        <v>6</v>
      </c>
      <c r="F46" s="6" t="s">
        <v>6</v>
      </c>
      <c r="G46" s="39"/>
      <c r="H46" s="46" t="s">
        <v>6</v>
      </c>
      <c r="I46" s="57"/>
      <c r="J46" s="55"/>
      <c r="K46" s="70"/>
      <c r="L46" s="55"/>
      <c r="M46" s="55"/>
      <c r="N46" s="70"/>
      <c r="O46" s="2"/>
      <c r="P46" s="2"/>
      <c r="Q46" s="2"/>
      <c r="R46" s="2"/>
      <c r="S46" s="2"/>
      <c r="T46" s="2"/>
      <c r="U46" s="2"/>
      <c r="V46" s="2"/>
    </row>
    <row r="47" spans="1:22" ht="12.75">
      <c r="A47" s="6" t="s">
        <v>26</v>
      </c>
      <c r="B47" s="7">
        <v>1</v>
      </c>
      <c r="C47" s="7">
        <v>50</v>
      </c>
      <c r="D47" s="7">
        <f t="shared" si="1"/>
        <v>50</v>
      </c>
      <c r="E47" s="29" t="s">
        <v>24</v>
      </c>
      <c r="F47" s="29" t="s">
        <v>24</v>
      </c>
      <c r="G47" s="39"/>
      <c r="H47" s="39" t="s">
        <v>24</v>
      </c>
      <c r="I47" s="57"/>
      <c r="J47" s="55"/>
      <c r="K47" s="70"/>
      <c r="L47" s="55"/>
      <c r="M47" s="55"/>
      <c r="N47" s="70"/>
      <c r="O47" s="2"/>
      <c r="P47" s="2"/>
      <c r="Q47" s="2"/>
      <c r="R47" s="2"/>
      <c r="S47" s="2"/>
      <c r="T47" s="2"/>
      <c r="U47" s="2"/>
      <c r="V47" s="2"/>
    </row>
    <row r="48" spans="1:22" ht="12.75">
      <c r="A48" s="6" t="s">
        <v>26</v>
      </c>
      <c r="B48" s="7">
        <v>1</v>
      </c>
      <c r="C48" s="7">
        <v>50</v>
      </c>
      <c r="D48" s="7">
        <f t="shared" si="1"/>
        <v>50</v>
      </c>
      <c r="E48" s="6" t="s">
        <v>104</v>
      </c>
      <c r="F48" s="6" t="s">
        <v>104</v>
      </c>
      <c r="G48" s="39"/>
      <c r="H48" s="6" t="s">
        <v>104</v>
      </c>
      <c r="I48" s="57"/>
      <c r="J48" s="54"/>
      <c r="K48" s="57"/>
      <c r="L48" s="54"/>
      <c r="M48" s="54"/>
      <c r="N48" s="57"/>
      <c r="O48" s="1"/>
      <c r="P48" s="1"/>
      <c r="Q48" s="1"/>
      <c r="R48" s="1"/>
      <c r="S48" s="1"/>
      <c r="T48" s="1"/>
      <c r="U48" s="1"/>
      <c r="V48" s="1"/>
    </row>
    <row r="49" spans="1:22" ht="25.5">
      <c r="A49" s="6" t="s">
        <v>27</v>
      </c>
      <c r="B49" s="7">
        <v>1</v>
      </c>
      <c r="C49" s="7">
        <v>500</v>
      </c>
      <c r="D49" s="7">
        <f t="shared" si="1"/>
        <v>500</v>
      </c>
      <c r="E49" s="6" t="s">
        <v>6</v>
      </c>
      <c r="F49" s="6" t="s">
        <v>6</v>
      </c>
      <c r="G49" s="39"/>
      <c r="H49" s="46" t="s">
        <v>6</v>
      </c>
      <c r="I49" s="57"/>
      <c r="J49" s="54"/>
      <c r="K49" s="57"/>
      <c r="L49" s="54"/>
      <c r="M49" s="54"/>
      <c r="N49" s="57"/>
      <c r="O49" s="1"/>
      <c r="P49" s="1"/>
      <c r="Q49" s="1"/>
      <c r="R49" s="1"/>
      <c r="S49" s="1"/>
      <c r="T49" s="1"/>
      <c r="U49" s="1"/>
      <c r="V49" s="1"/>
    </row>
    <row r="50" spans="1:22" ht="12.75">
      <c r="A50" s="6" t="s">
        <v>28</v>
      </c>
      <c r="B50" s="7">
        <v>1</v>
      </c>
      <c r="C50" s="7">
        <v>90</v>
      </c>
      <c r="D50" s="7">
        <f t="shared" si="1"/>
        <v>90</v>
      </c>
      <c r="E50" s="6" t="s">
        <v>24</v>
      </c>
      <c r="F50" s="6" t="s">
        <v>24</v>
      </c>
      <c r="G50" s="39"/>
      <c r="H50" s="39" t="s">
        <v>24</v>
      </c>
      <c r="I50" s="57"/>
      <c r="J50" s="54"/>
      <c r="K50" s="57"/>
      <c r="L50" s="54"/>
      <c r="M50" s="54"/>
      <c r="N50" s="57"/>
      <c r="O50" s="1"/>
      <c r="P50" s="1"/>
      <c r="Q50" s="1"/>
      <c r="R50" s="1"/>
      <c r="S50" s="1"/>
      <c r="T50" s="1"/>
      <c r="U50" s="1"/>
      <c r="V50" s="1"/>
    </row>
    <row r="51" spans="1:22" ht="25.5">
      <c r="A51" s="6" t="s">
        <v>39</v>
      </c>
      <c r="B51" s="7">
        <v>1</v>
      </c>
      <c r="C51" s="7">
        <v>200</v>
      </c>
      <c r="D51" s="7">
        <f t="shared" si="1"/>
        <v>200</v>
      </c>
      <c r="E51" s="6" t="s">
        <v>6</v>
      </c>
      <c r="F51" s="6" t="s">
        <v>6</v>
      </c>
      <c r="G51" s="39"/>
      <c r="H51" s="46" t="s">
        <v>6</v>
      </c>
      <c r="K51" s="70"/>
      <c r="L51" s="55"/>
      <c r="M51" s="55"/>
      <c r="N51" s="70"/>
      <c r="O51" s="2"/>
      <c r="P51" s="2"/>
      <c r="Q51" s="2"/>
      <c r="R51" s="2"/>
      <c r="S51" s="2"/>
      <c r="T51" s="2"/>
      <c r="U51" s="2"/>
      <c r="V51" s="2"/>
    </row>
    <row r="52" spans="1:22" ht="25.5">
      <c r="A52" s="41" t="s">
        <v>81</v>
      </c>
      <c r="B52" s="41">
        <v>2</v>
      </c>
      <c r="C52" s="41">
        <v>360</v>
      </c>
      <c r="D52" s="41">
        <v>360</v>
      </c>
      <c r="E52" s="6" t="s">
        <v>6</v>
      </c>
      <c r="F52" s="6" t="s">
        <v>6</v>
      </c>
      <c r="G52" s="63"/>
      <c r="H52" s="46" t="s">
        <v>6</v>
      </c>
      <c r="I52" s="57"/>
      <c r="J52" s="54"/>
      <c r="K52" s="57"/>
      <c r="L52" s="54"/>
      <c r="M52" s="54"/>
      <c r="N52" s="57"/>
      <c r="O52" s="1"/>
      <c r="P52" s="1"/>
      <c r="Q52" s="1"/>
      <c r="R52" s="1"/>
      <c r="S52" s="1"/>
      <c r="T52" s="1"/>
      <c r="U52" s="1"/>
      <c r="V52" s="1"/>
    </row>
    <row r="53" spans="1:22" ht="28.5" customHeight="1">
      <c r="A53" s="41" t="s">
        <v>82</v>
      </c>
      <c r="B53" s="41">
        <v>5</v>
      </c>
      <c r="C53" s="41">
        <v>100</v>
      </c>
      <c r="D53" s="41">
        <v>100</v>
      </c>
      <c r="E53" s="6" t="s">
        <v>6</v>
      </c>
      <c r="F53" s="6" t="s">
        <v>6</v>
      </c>
      <c r="G53" s="39"/>
      <c r="H53" s="6" t="s">
        <v>6</v>
      </c>
      <c r="I53" s="57"/>
      <c r="J53" s="54"/>
      <c r="K53" s="57"/>
      <c r="L53" s="54"/>
      <c r="M53" s="78" t="s">
        <v>115</v>
      </c>
      <c r="N53" s="57"/>
      <c r="O53" s="1"/>
      <c r="P53" s="1"/>
      <c r="Q53" s="1"/>
      <c r="R53" s="1"/>
      <c r="S53" s="1"/>
      <c r="T53" s="1"/>
      <c r="U53" s="1"/>
      <c r="V53" s="1"/>
    </row>
    <row r="54" spans="1:22" ht="12.75">
      <c r="A54" s="6" t="s">
        <v>29</v>
      </c>
      <c r="B54" s="7">
        <v>2</v>
      </c>
      <c r="C54" s="7">
        <v>80</v>
      </c>
      <c r="D54" s="7">
        <v>160</v>
      </c>
      <c r="E54" s="6" t="s">
        <v>6</v>
      </c>
      <c r="F54" s="6" t="s">
        <v>6</v>
      </c>
      <c r="G54" s="63"/>
      <c r="H54" s="46" t="s">
        <v>6</v>
      </c>
      <c r="L54" s="54"/>
      <c r="M54" s="77" t="s">
        <v>116</v>
      </c>
      <c r="N54" s="57"/>
      <c r="O54" s="1"/>
      <c r="P54" s="1"/>
      <c r="Q54" s="1"/>
      <c r="R54" s="1"/>
      <c r="S54" s="1"/>
      <c r="T54" s="1"/>
      <c r="U54" s="1"/>
      <c r="V54" s="1"/>
    </row>
    <row r="55" spans="1:22" ht="12.75">
      <c r="A55" s="6" t="s">
        <v>34</v>
      </c>
      <c r="B55" s="6">
        <v>1</v>
      </c>
      <c r="C55" s="6">
        <v>10</v>
      </c>
      <c r="D55" s="7">
        <f>B55*C55</f>
        <v>10</v>
      </c>
      <c r="E55" s="6" t="s">
        <v>10</v>
      </c>
      <c r="F55" s="6" t="s">
        <v>10</v>
      </c>
      <c r="G55" s="39"/>
      <c r="H55" s="31" t="s">
        <v>10</v>
      </c>
      <c r="I55" s="57"/>
      <c r="J55" s="55"/>
      <c r="K55" s="70"/>
      <c r="L55" s="55"/>
      <c r="M55" s="55"/>
      <c r="N55" s="70"/>
      <c r="O55" s="2"/>
      <c r="P55" s="2"/>
      <c r="Q55" s="2"/>
      <c r="R55" s="2"/>
      <c r="S55" s="2"/>
      <c r="T55" s="2"/>
      <c r="U55" s="2"/>
      <c r="V55" s="2"/>
    </row>
    <row r="56" spans="1:22" ht="12.75">
      <c r="A56" s="6" t="s">
        <v>30</v>
      </c>
      <c r="B56" s="7">
        <v>1</v>
      </c>
      <c r="C56" s="7">
        <v>160</v>
      </c>
      <c r="D56" s="7">
        <f>B56*C56</f>
        <v>160</v>
      </c>
      <c r="E56" s="6" t="s">
        <v>6</v>
      </c>
      <c r="F56" s="6" t="s">
        <v>6</v>
      </c>
      <c r="G56" s="39"/>
      <c r="H56" s="46" t="s">
        <v>24</v>
      </c>
      <c r="I56" s="57"/>
      <c r="J56" s="54"/>
      <c r="K56" s="57"/>
      <c r="L56" s="54"/>
      <c r="M56" s="54"/>
      <c r="N56" s="57"/>
      <c r="O56" s="1"/>
      <c r="P56" s="1"/>
      <c r="Q56" s="1"/>
      <c r="R56" s="1"/>
      <c r="S56" s="1"/>
      <c r="T56" s="1"/>
      <c r="U56" s="1"/>
      <c r="V56" s="1"/>
    </row>
    <row r="57" spans="1:22" ht="18.75" customHeight="1">
      <c r="A57" s="44" t="s">
        <v>73</v>
      </c>
      <c r="B57" s="44"/>
      <c r="C57" s="47"/>
      <c r="D57" s="47"/>
      <c r="E57" s="47"/>
      <c r="F57" s="47"/>
      <c r="G57" s="61" t="s">
        <v>122</v>
      </c>
      <c r="H57" s="55"/>
      <c r="I57" s="57"/>
      <c r="J57" s="55"/>
      <c r="K57" s="70"/>
      <c r="L57" s="55"/>
      <c r="M57" s="55"/>
      <c r="N57" s="70"/>
      <c r="O57" s="2"/>
      <c r="P57" s="2"/>
      <c r="Q57" s="2"/>
      <c r="R57" s="2"/>
      <c r="S57" s="2"/>
      <c r="T57" s="2"/>
      <c r="U57" s="2"/>
      <c r="V57" s="2"/>
    </row>
    <row r="58" spans="1:22" ht="12.75">
      <c r="A58" s="41" t="s">
        <v>140</v>
      </c>
      <c r="B58" s="41">
        <v>2</v>
      </c>
      <c r="C58" s="36">
        <v>0</v>
      </c>
      <c r="D58" s="36">
        <v>0</v>
      </c>
      <c r="E58" s="36" t="s">
        <v>10</v>
      </c>
      <c r="F58" s="36" t="s">
        <v>10</v>
      </c>
      <c r="G58" s="87"/>
      <c r="H58" s="55"/>
      <c r="I58" s="57"/>
      <c r="J58" s="55"/>
      <c r="K58" s="70"/>
      <c r="L58" s="55"/>
      <c r="M58" s="55"/>
      <c r="N58" s="70"/>
      <c r="O58" s="2"/>
      <c r="P58" s="2"/>
      <c r="Q58" s="2"/>
      <c r="R58" s="2"/>
      <c r="S58" s="2"/>
      <c r="T58" s="2"/>
      <c r="U58" s="2"/>
      <c r="V58" s="2"/>
    </row>
    <row r="59" spans="1:22" ht="12.75">
      <c r="A59" s="41" t="s">
        <v>83</v>
      </c>
      <c r="B59" s="41">
        <v>1</v>
      </c>
      <c r="C59" s="36"/>
      <c r="D59" s="36"/>
      <c r="E59" s="36" t="s">
        <v>6</v>
      </c>
      <c r="F59" s="36" t="s">
        <v>6</v>
      </c>
      <c r="G59" s="62" t="s">
        <v>72</v>
      </c>
      <c r="H59" s="55"/>
      <c r="I59" s="57"/>
      <c r="J59" s="55"/>
      <c r="K59" s="70"/>
      <c r="L59" s="55"/>
      <c r="M59" s="55"/>
      <c r="N59" s="70"/>
      <c r="O59" s="2"/>
      <c r="P59" s="2"/>
      <c r="Q59" s="2"/>
      <c r="R59" s="2"/>
      <c r="S59" s="2"/>
      <c r="T59" s="2"/>
      <c r="U59" s="2"/>
      <c r="V59" s="2"/>
    </row>
    <row r="60" spans="1:22" ht="25.5">
      <c r="A60" s="36" t="s">
        <v>125</v>
      </c>
      <c r="B60" s="36">
        <v>1</v>
      </c>
      <c r="C60" s="36"/>
      <c r="D60" s="36"/>
      <c r="E60" s="36" t="s">
        <v>6</v>
      </c>
      <c r="F60" s="36" t="s">
        <v>6</v>
      </c>
      <c r="G60" s="62" t="s">
        <v>126</v>
      </c>
      <c r="H60" s="54"/>
      <c r="I60" s="57"/>
      <c r="J60" s="54"/>
      <c r="K60" s="57"/>
      <c r="L60" s="54"/>
      <c r="M60" s="54"/>
      <c r="N60" s="57"/>
      <c r="O60" s="1"/>
      <c r="P60" s="1"/>
      <c r="Q60" s="1"/>
      <c r="R60" s="1"/>
      <c r="S60" s="1"/>
      <c r="T60" s="1"/>
      <c r="U60" s="1"/>
      <c r="V60" s="1"/>
    </row>
    <row r="61" spans="1:22" ht="38.25">
      <c r="A61" s="48" t="s">
        <v>31</v>
      </c>
      <c r="B61" s="45"/>
      <c r="C61" s="45"/>
      <c r="D61" s="45"/>
      <c r="E61" s="45"/>
      <c r="F61" s="45"/>
      <c r="G61" s="68" t="s">
        <v>32</v>
      </c>
      <c r="H61" s="54"/>
      <c r="K61" s="57"/>
      <c r="L61" s="54"/>
      <c r="M61" s="54"/>
      <c r="N61" s="57"/>
      <c r="O61" s="1"/>
      <c r="P61" s="1"/>
      <c r="Q61" s="1"/>
      <c r="R61" s="1"/>
      <c r="S61" s="1"/>
      <c r="T61" s="1"/>
      <c r="U61" s="1"/>
      <c r="V61" s="1"/>
    </row>
    <row r="62" spans="1:22" ht="25.5">
      <c r="A62" s="6" t="s">
        <v>40</v>
      </c>
      <c r="B62" s="7">
        <v>1</v>
      </c>
      <c r="C62" s="7">
        <v>500</v>
      </c>
      <c r="D62" s="7">
        <f>B62*C62</f>
        <v>500</v>
      </c>
      <c r="E62" s="6" t="s">
        <v>112</v>
      </c>
      <c r="F62" s="6" t="s">
        <v>112</v>
      </c>
      <c r="G62" s="39"/>
      <c r="H62" s="36" t="s">
        <v>112</v>
      </c>
      <c r="K62" s="57"/>
      <c r="L62" s="54"/>
      <c r="M62" s="77" t="s">
        <v>117</v>
      </c>
      <c r="N62" s="57"/>
      <c r="O62" s="1"/>
      <c r="P62" s="1"/>
      <c r="Q62" s="1"/>
      <c r="R62" s="1"/>
      <c r="S62" s="1"/>
      <c r="T62" s="1"/>
      <c r="U62" s="1"/>
      <c r="V62" s="1"/>
    </row>
    <row r="63" spans="1:22" ht="12.75">
      <c r="A63" s="6" t="s">
        <v>33</v>
      </c>
      <c r="B63" s="7">
        <v>1</v>
      </c>
      <c r="C63" s="7">
        <v>500</v>
      </c>
      <c r="D63" s="7">
        <f>B63*C63</f>
        <v>500</v>
      </c>
      <c r="E63" s="6" t="s">
        <v>6</v>
      </c>
      <c r="F63" s="6" t="s">
        <v>6</v>
      </c>
      <c r="H63" s="46" t="s">
        <v>6</v>
      </c>
      <c r="I63" s="57"/>
      <c r="J63" s="54"/>
      <c r="K63" s="57"/>
      <c r="L63" s="54"/>
      <c r="M63" s="54"/>
      <c r="N63" s="57"/>
      <c r="O63" s="1"/>
      <c r="P63" s="1"/>
      <c r="Q63" s="1"/>
      <c r="R63" s="1"/>
      <c r="S63" s="1"/>
      <c r="T63" s="1"/>
      <c r="U63" s="1"/>
      <c r="V63" s="1"/>
    </row>
    <row r="64" spans="1:22" ht="38.25">
      <c r="A64" s="4" t="s">
        <v>135</v>
      </c>
      <c r="B64" s="5"/>
      <c r="C64" s="5"/>
      <c r="D64" s="5"/>
      <c r="E64" s="5"/>
      <c r="F64" s="5"/>
      <c r="G64" s="65" t="s">
        <v>32</v>
      </c>
      <c r="H64" s="55"/>
      <c r="I64" s="57"/>
      <c r="J64" s="55"/>
      <c r="K64" s="70"/>
      <c r="L64" s="55"/>
      <c r="M64" s="55"/>
      <c r="N64" s="70"/>
      <c r="O64" s="2"/>
      <c r="P64" s="2"/>
      <c r="Q64" s="2"/>
      <c r="R64" s="2"/>
      <c r="S64" s="2"/>
      <c r="T64" s="2"/>
      <c r="U64" s="2"/>
      <c r="V64" s="2"/>
    </row>
    <row r="65" spans="1:22" ht="12.75">
      <c r="A65" s="6" t="s">
        <v>74</v>
      </c>
      <c r="B65" s="7">
        <v>1</v>
      </c>
      <c r="C65" s="7">
        <v>0</v>
      </c>
      <c r="D65" s="7">
        <f>B65*C65</f>
        <v>0</v>
      </c>
      <c r="E65" s="6" t="s">
        <v>24</v>
      </c>
      <c r="F65" s="6" t="s">
        <v>24</v>
      </c>
      <c r="G65" s="39"/>
      <c r="H65" s="39" t="s">
        <v>24</v>
      </c>
      <c r="I65" s="57"/>
      <c r="J65" s="55"/>
      <c r="K65" s="70"/>
      <c r="L65" s="55"/>
      <c r="M65" s="55"/>
      <c r="N65" s="70"/>
      <c r="O65" s="2"/>
      <c r="P65" s="2"/>
      <c r="Q65" s="2"/>
      <c r="R65" s="2"/>
      <c r="S65" s="2"/>
      <c r="T65" s="2"/>
      <c r="U65" s="2"/>
      <c r="V65" s="2"/>
    </row>
    <row r="66" spans="1:22" ht="15" thickBot="1">
      <c r="A66" s="4" t="s">
        <v>41</v>
      </c>
      <c r="B66" s="5"/>
      <c r="C66" s="5"/>
      <c r="D66" s="5"/>
      <c r="E66" s="5"/>
      <c r="F66" s="5"/>
      <c r="G66" s="65"/>
      <c r="H66" s="104"/>
      <c r="I66" s="57"/>
      <c r="J66" s="55"/>
      <c r="K66" s="70"/>
      <c r="L66" s="55"/>
      <c r="M66" s="55"/>
      <c r="N66" s="70"/>
      <c r="O66" s="2"/>
      <c r="P66" s="2"/>
      <c r="Q66" s="2"/>
      <c r="R66" s="2"/>
      <c r="S66" s="2"/>
      <c r="T66" s="2"/>
      <c r="U66" s="2"/>
      <c r="V66" s="2"/>
    </row>
    <row r="67" spans="1:22" ht="41.25" customHeight="1" thickBot="1">
      <c r="A67" s="6" t="s">
        <v>119</v>
      </c>
      <c r="B67" s="7">
        <v>1</v>
      </c>
      <c r="C67" s="7">
        <v>3100</v>
      </c>
      <c r="D67" s="7">
        <f>B67*C67</f>
        <v>3100</v>
      </c>
      <c r="E67" s="38" t="s">
        <v>65</v>
      </c>
      <c r="F67" s="38" t="s">
        <v>65</v>
      </c>
      <c r="G67" s="39" t="s">
        <v>84</v>
      </c>
      <c r="H67" s="110" t="s">
        <v>65</v>
      </c>
      <c r="I67" s="100"/>
      <c r="J67" s="55"/>
      <c r="K67" s="70"/>
      <c r="L67" s="55"/>
      <c r="M67" s="55"/>
      <c r="N67" s="70"/>
      <c r="O67" s="2"/>
      <c r="P67" s="2"/>
      <c r="Q67" s="2"/>
      <c r="R67" s="2"/>
      <c r="S67" s="2"/>
      <c r="T67" s="2"/>
      <c r="U67" s="2"/>
      <c r="V67" s="2"/>
    </row>
    <row r="68" spans="1:22" ht="12.75">
      <c r="A68" s="29" t="s">
        <v>52</v>
      </c>
      <c r="B68" s="30">
        <v>1</v>
      </c>
      <c r="C68" s="28"/>
      <c r="D68" s="7"/>
      <c r="E68" s="29"/>
      <c r="F68" s="29"/>
      <c r="G68" s="66" t="s">
        <v>122</v>
      </c>
      <c r="H68" s="107"/>
      <c r="I68" s="57"/>
      <c r="J68" s="55"/>
      <c r="K68" s="70"/>
      <c r="L68" s="55"/>
      <c r="M68" s="55"/>
      <c r="N68" s="70"/>
      <c r="O68" s="2"/>
      <c r="P68" s="2"/>
      <c r="Q68" s="2"/>
      <c r="R68" s="2"/>
      <c r="S68" s="2"/>
      <c r="T68" s="2"/>
      <c r="U68" s="2"/>
      <c r="V68" s="2"/>
    </row>
    <row r="69" spans="1:22" ht="17.25" customHeight="1">
      <c r="A69" s="33" t="s">
        <v>56</v>
      </c>
      <c r="B69" s="34">
        <v>1</v>
      </c>
      <c r="C69" s="35">
        <v>3200</v>
      </c>
      <c r="D69" s="7">
        <f>B69*C69</f>
        <v>3200</v>
      </c>
      <c r="E69" s="36" t="s">
        <v>8</v>
      </c>
      <c r="F69" s="36" t="s">
        <v>112</v>
      </c>
      <c r="G69" s="67" t="s">
        <v>57</v>
      </c>
      <c r="H69" s="36" t="s">
        <v>112</v>
      </c>
      <c r="I69" s="49" t="s">
        <v>91</v>
      </c>
      <c r="J69" s="55"/>
      <c r="K69" s="70"/>
      <c r="L69" s="55"/>
      <c r="M69" s="55"/>
      <c r="N69" s="70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36" t="s">
        <v>58</v>
      </c>
      <c r="B70" s="36">
        <v>1</v>
      </c>
      <c r="C70" s="36">
        <v>2200</v>
      </c>
      <c r="D70" s="7">
        <f>B70*C70</f>
        <v>2200</v>
      </c>
      <c r="E70" s="36" t="s">
        <v>8</v>
      </c>
      <c r="F70" s="36" t="s">
        <v>112</v>
      </c>
      <c r="G70" s="67"/>
      <c r="H70" s="31" t="s">
        <v>10</v>
      </c>
      <c r="I70" s="49" t="s">
        <v>92</v>
      </c>
      <c r="J70" s="55"/>
      <c r="K70" s="70"/>
      <c r="L70" s="43" t="s">
        <v>121</v>
      </c>
      <c r="M70" s="78" t="s">
        <v>118</v>
      </c>
      <c r="N70" s="70"/>
      <c r="O70" s="2"/>
      <c r="P70" s="2"/>
      <c r="Q70" s="2"/>
      <c r="R70" s="2"/>
      <c r="S70" s="2"/>
      <c r="T70" s="2"/>
      <c r="U70" s="2"/>
      <c r="V70" s="2"/>
    </row>
    <row r="71" spans="1:22" ht="12.75">
      <c r="A71" s="36" t="s">
        <v>59</v>
      </c>
      <c r="B71" s="36">
        <v>1</v>
      </c>
      <c r="C71" s="36">
        <v>1700</v>
      </c>
      <c r="D71" s="7">
        <f>B71*C71</f>
        <v>1700</v>
      </c>
      <c r="E71" s="6" t="s">
        <v>6</v>
      </c>
      <c r="F71" s="6" t="s">
        <v>24</v>
      </c>
      <c r="G71" s="67"/>
      <c r="H71" s="39" t="s">
        <v>6</v>
      </c>
      <c r="I71" s="57"/>
      <c r="J71" s="55"/>
      <c r="K71" s="70"/>
      <c r="L71" s="55"/>
      <c r="M71" s="55"/>
      <c r="N71" s="70"/>
      <c r="O71" s="2"/>
      <c r="P71" s="2"/>
      <c r="Q71" s="2"/>
      <c r="R71" s="2"/>
      <c r="S71" s="2"/>
      <c r="T71" s="2"/>
      <c r="U71" s="2"/>
      <c r="V71" s="2"/>
    </row>
    <row r="72" spans="1:22" ht="12.75">
      <c r="A72" s="31" t="s">
        <v>60</v>
      </c>
      <c r="B72" s="32"/>
      <c r="C72" s="32"/>
      <c r="D72" s="7"/>
      <c r="E72" s="31"/>
      <c r="F72" s="6"/>
      <c r="G72" s="69" t="s">
        <v>122</v>
      </c>
      <c r="H72" s="55"/>
      <c r="I72" s="57"/>
      <c r="J72" s="55"/>
      <c r="K72" s="70"/>
      <c r="L72" s="55"/>
      <c r="M72" s="55"/>
      <c r="N72" s="70"/>
      <c r="O72" s="2"/>
      <c r="P72" s="2"/>
      <c r="Q72" s="2"/>
      <c r="R72" s="2"/>
      <c r="S72" s="2"/>
      <c r="T72" s="2"/>
      <c r="U72" s="2"/>
      <c r="V72" s="2"/>
    </row>
    <row r="73" spans="1:22" ht="28.5">
      <c r="A73" s="9" t="s">
        <v>35</v>
      </c>
      <c r="B73" s="9"/>
      <c r="C73" s="10">
        <f>SUM(C4:C72)</f>
        <v>48720</v>
      </c>
      <c r="D73" s="10">
        <f>SUM(D4:D72)</f>
        <v>51100</v>
      </c>
      <c r="E73" s="9"/>
      <c r="F73" s="5"/>
      <c r="G73" s="65"/>
      <c r="H73" s="92"/>
      <c r="I73" s="57"/>
      <c r="J73" s="54"/>
      <c r="K73" s="57"/>
      <c r="L73" s="54"/>
      <c r="M73" s="54"/>
      <c r="N73" s="57"/>
      <c r="O73" s="1"/>
      <c r="P73" s="1"/>
      <c r="Q73" s="1"/>
      <c r="R73" s="1"/>
      <c r="S73" s="1"/>
      <c r="T73" s="1"/>
      <c r="U73" s="1"/>
      <c r="V73" s="1"/>
    </row>
    <row r="74" spans="1:22" ht="12.75">
      <c r="A74" s="11"/>
      <c r="B74" s="1"/>
      <c r="C74" s="1"/>
      <c r="D74" s="1"/>
      <c r="E74" s="1"/>
      <c r="F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8"/>
      <c r="B75" s="1"/>
      <c r="C75" s="12"/>
      <c r="D75" s="12"/>
      <c r="E75" s="11"/>
      <c r="F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91"/>
      <c r="H76" s="94"/>
      <c r="I76" s="95"/>
      <c r="J76" s="94"/>
      <c r="K76" s="95"/>
      <c r="L76" s="94"/>
      <c r="M76" s="94"/>
      <c r="N76" s="95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8"/>
      <c r="F77" s="1"/>
      <c r="G77" s="1"/>
      <c r="H77" s="54"/>
      <c r="I77" s="57"/>
      <c r="J77" s="54"/>
      <c r="K77" s="57"/>
      <c r="L77" s="54"/>
      <c r="M77" s="54"/>
      <c r="N77" s="57"/>
      <c r="O77" s="1"/>
      <c r="P77" s="1"/>
      <c r="Q77" s="1"/>
      <c r="R77" s="1"/>
      <c r="S77" s="1"/>
      <c r="T77" s="1"/>
      <c r="U77" s="1"/>
      <c r="V77" s="1"/>
    </row>
    <row r="78" spans="1:22" ht="13.5" thickBot="1">
      <c r="A78" s="1"/>
      <c r="B78" s="1"/>
      <c r="C78" s="1"/>
      <c r="D78" s="1"/>
      <c r="E78" s="1"/>
      <c r="F78" s="1"/>
      <c r="G78" s="1"/>
      <c r="H78" s="92"/>
      <c r="I78" s="93"/>
      <c r="J78" s="92"/>
      <c r="K78" s="93"/>
      <c r="L78" s="92"/>
      <c r="M78" s="92"/>
      <c r="N78" s="93"/>
      <c r="O78" s="1"/>
      <c r="P78" s="1"/>
      <c r="Q78" s="1"/>
      <c r="R78" s="1"/>
      <c r="S78" s="1"/>
      <c r="T78" s="1"/>
      <c r="U78" s="1"/>
      <c r="V78" s="1"/>
    </row>
    <row r="79" spans="1:22" ht="26.25" thickBot="1">
      <c r="A79" s="16"/>
      <c r="B79" s="17" t="s">
        <v>43</v>
      </c>
      <c r="C79" s="17" t="s">
        <v>44</v>
      </c>
      <c r="D79" s="18" t="s">
        <v>45</v>
      </c>
      <c r="E79" s="1"/>
      <c r="F79" s="1"/>
      <c r="G79" s="122"/>
      <c r="H79" s="123"/>
      <c r="I79" s="124">
        <f>SUBTOTAL(9,D70,D55,D37,D27,D23,D22,D21,D17,D12,D7)+650</f>
        <v>6540</v>
      </c>
      <c r="J79" s="125">
        <f>SUBTOTAL(9,D48,D45,D4)</f>
        <v>10050</v>
      </c>
      <c r="K79" s="126">
        <f>SUBTOTAL(9,D71,D63,D54,D53,D52,D51,D49,D46,D36,D35,D31,D30,D13,D10,D8)+650</f>
        <v>7970</v>
      </c>
      <c r="L79" s="127">
        <f>SUBTOTAL(9,D67,D44,D43,D41,D34,D29,D18)</f>
        <v>9850</v>
      </c>
      <c r="M79" s="125">
        <f>SUBTOTAL(9,D69,D62,D33,D20,D16,D5)</f>
        <v>10100</v>
      </c>
      <c r="N79" s="128">
        <f>SUBTOTAL(9,D65,D56,D50,D47,D39,D32,D26,D25,D24,D15,D11,D9)+650</f>
        <v>6590</v>
      </c>
      <c r="O79" s="91">
        <f>SUM(I79:N79)</f>
        <v>51100</v>
      </c>
      <c r="P79" s="1"/>
      <c r="Q79" s="1"/>
      <c r="R79" s="1"/>
      <c r="S79" s="1"/>
      <c r="T79" s="1"/>
      <c r="U79" s="1"/>
      <c r="V79" s="1"/>
    </row>
    <row r="80" spans="1:22" ht="13.5" thickBot="1">
      <c r="A80" s="19" t="s">
        <v>46</v>
      </c>
      <c r="B80" s="20">
        <v>1</v>
      </c>
      <c r="C80" s="20">
        <v>1</v>
      </c>
      <c r="D80" s="21">
        <f>B84*C80</f>
        <v>8516.666666666666</v>
      </c>
      <c r="E80" s="1"/>
      <c r="F80" s="1"/>
      <c r="G80" s="96" t="s">
        <v>146</v>
      </c>
      <c r="H80" s="111"/>
      <c r="I80" s="103"/>
      <c r="J80" s="97"/>
      <c r="K80" s="97"/>
      <c r="L80" s="97"/>
      <c r="M80" s="97"/>
      <c r="N80" s="112"/>
      <c r="O80" s="1"/>
      <c r="P80" s="1"/>
      <c r="Q80" s="1"/>
      <c r="R80" s="1"/>
      <c r="S80" s="1"/>
      <c r="T80" s="1"/>
      <c r="U80" s="1"/>
      <c r="V80" s="1"/>
    </row>
    <row r="81" spans="1:22" ht="12.75">
      <c r="A81" s="19" t="s">
        <v>47</v>
      </c>
      <c r="B81" s="20">
        <v>3</v>
      </c>
      <c r="C81" s="20">
        <v>1.2</v>
      </c>
      <c r="D81" s="21">
        <f>B84*C81</f>
        <v>10219.999999999998</v>
      </c>
      <c r="E81" s="1"/>
      <c r="F81" s="1"/>
      <c r="G81" s="91" t="s">
        <v>145</v>
      </c>
      <c r="H81" s="119"/>
      <c r="I81" s="120">
        <f>SUM(D82)</f>
        <v>6813.333333333333</v>
      </c>
      <c r="J81" s="119">
        <f>SUM(D81)</f>
        <v>10219.999999999998</v>
      </c>
      <c r="K81" s="121">
        <f>SUM(D80)</f>
        <v>8516.666666666666</v>
      </c>
      <c r="L81" s="119">
        <f>SUM(D81)</f>
        <v>10219.999999999998</v>
      </c>
      <c r="M81" s="119">
        <f>SUM(D81)</f>
        <v>10219.999999999998</v>
      </c>
      <c r="N81" s="120">
        <f>SUM(D82)</f>
        <v>6813.333333333333</v>
      </c>
      <c r="O81" s="129"/>
      <c r="P81" s="1"/>
      <c r="Q81" s="1"/>
      <c r="R81" s="1"/>
      <c r="S81" s="1"/>
      <c r="T81" s="1"/>
      <c r="U81" s="1"/>
      <c r="V81" s="1"/>
    </row>
    <row r="82" spans="1:22" ht="12.75">
      <c r="A82" s="20" t="s">
        <v>48</v>
      </c>
      <c r="B82" s="20">
        <v>2</v>
      </c>
      <c r="C82" s="22">
        <v>0.8</v>
      </c>
      <c r="D82" s="23">
        <f>B84*C82</f>
        <v>6813.333333333333</v>
      </c>
      <c r="E82" s="1"/>
      <c r="F82" s="1"/>
      <c r="G82" s="1"/>
      <c r="H82" s="54"/>
      <c r="I82" s="57"/>
      <c r="J82" s="54"/>
      <c r="K82" s="57"/>
      <c r="L82" s="54"/>
      <c r="M82" s="54"/>
      <c r="N82" s="57"/>
      <c r="O82" s="1"/>
      <c r="P82" s="1"/>
      <c r="Q82" s="1"/>
      <c r="R82" s="1"/>
      <c r="S82" s="1"/>
      <c r="T82" s="1"/>
      <c r="U82" s="1"/>
      <c r="V82" s="1"/>
    </row>
    <row r="83" spans="1:22" ht="12.75">
      <c r="A83" s="20" t="s">
        <v>49</v>
      </c>
      <c r="B83" s="21">
        <f>SUM(D73)</f>
        <v>51100</v>
      </c>
      <c r="C83" s="24"/>
      <c r="D83" s="25"/>
      <c r="E83" s="1"/>
      <c r="F83" s="1"/>
      <c r="G83" s="1"/>
      <c r="H83" s="54"/>
      <c r="I83" s="57"/>
      <c r="J83" s="54"/>
      <c r="K83" s="57"/>
      <c r="L83" s="54"/>
      <c r="M83" s="54"/>
      <c r="N83" s="57"/>
      <c r="O83" s="1"/>
      <c r="P83" s="1"/>
      <c r="Q83" s="1"/>
      <c r="R83" s="1"/>
      <c r="S83" s="1"/>
      <c r="T83" s="1"/>
      <c r="U83" s="1"/>
      <c r="V83" s="1"/>
    </row>
    <row r="84" spans="1:22" ht="12.75">
      <c r="A84" s="26" t="s">
        <v>50</v>
      </c>
      <c r="B84" s="23">
        <f>B83/(SUM(B80:B82))</f>
        <v>8516.666666666666</v>
      </c>
      <c r="C84" s="27"/>
      <c r="D84" s="28"/>
      <c r="E84" s="1"/>
      <c r="F84" s="1"/>
      <c r="G84" s="1"/>
      <c r="H84" s="54"/>
      <c r="I84" s="57"/>
      <c r="J84" s="54"/>
      <c r="K84" s="57"/>
      <c r="L84" s="54"/>
      <c r="M84" s="54"/>
      <c r="N84" s="57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54"/>
      <c r="I85" s="57"/>
      <c r="J85" s="54"/>
      <c r="K85" s="57"/>
      <c r="L85" s="54"/>
      <c r="M85" s="54"/>
      <c r="N85" s="57"/>
      <c r="O85" s="1"/>
      <c r="P85" s="1"/>
      <c r="Q85" s="1"/>
      <c r="R85" s="1"/>
      <c r="S85" s="1"/>
      <c r="T85" s="1"/>
      <c r="U85" s="1"/>
      <c r="V85" s="1"/>
    </row>
    <row r="116" ht="12.75"/>
  </sheetData>
  <autoFilter ref="A2:H75"/>
  <printOptions/>
  <pageMargins left="0.28" right="0.14" top="0.16" bottom="0.16" header="0.5" footer="0.1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</cp:lastModifiedBy>
  <cp:lastPrinted>2010-02-13T10:08:53Z</cp:lastPrinted>
  <dcterms:created xsi:type="dcterms:W3CDTF">1996-10-08T23:32:33Z</dcterms:created>
  <dcterms:modified xsi:type="dcterms:W3CDTF">2010-02-14T16:13:15Z</dcterms:modified>
  <cp:category/>
  <cp:version/>
  <cp:contentType/>
  <cp:contentStatus/>
</cp:coreProperties>
</file>