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3920" windowHeight="9120" activeTab="0"/>
  </bookViews>
  <sheets>
    <sheet name="список" sheetId="1" r:id="rId1"/>
    <sheet name="кто что приносит" sheetId="2" r:id="rId2"/>
    <sheet name="на маршруте-old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rFont val="Arial"/>
            <family val="0"/>
          </rPr>
          <t>Kostya Sergin:
Часть положить в заброску</t>
        </r>
      </text>
    </comment>
    <comment ref="C47" authorId="0">
      <text>
        <r>
          <rPr>
            <sz val="10"/>
            <rFont val="Arial"/>
            <family val="0"/>
          </rPr>
          <t>Kostya Sergin:
С учетом намокания</t>
        </r>
      </text>
    </comment>
    <comment ref="C48" authorId="0">
      <text>
        <r>
          <rPr>
            <sz val="10"/>
            <rFont val="Arial"/>
            <family val="0"/>
          </rPr>
          <t>Kostya Sergin:
С учетом намокания</t>
        </r>
      </text>
    </comment>
    <comment ref="C55" authorId="0">
      <text>
        <r>
          <rPr>
            <sz val="10"/>
            <rFont val="Arial"/>
            <family val="0"/>
          </rPr>
          <t>Kostya Sergin:
Часть положить в заброску, витамины напр.</t>
        </r>
      </text>
    </comment>
    <comment ref="C63" authorId="0">
      <text>
        <r>
          <rPr>
            <sz val="10"/>
            <rFont val="Arial"/>
            <family val="0"/>
          </rPr>
          <t>Kostya Sergin:
Часть или весь комплект положить в заброску</t>
        </r>
      </text>
    </comment>
  </commentList>
</comments>
</file>

<file path=xl/sharedStrings.xml><?xml version="1.0" encoding="utf-8"?>
<sst xmlns="http://schemas.openxmlformats.org/spreadsheetml/2006/main" count="428" uniqueCount="284">
  <si>
    <t>Общественное снаряжение  отделения Сергина К. Терскей-Куйлю 2009.</t>
  </si>
  <si>
    <t>Наименование</t>
  </si>
  <si>
    <t>Кол-во</t>
  </si>
  <si>
    <t>Вес, г</t>
  </si>
  <si>
    <t>Ответственный</t>
  </si>
  <si>
    <t>Комментарии</t>
  </si>
  <si>
    <t>1 Бивачное</t>
  </si>
  <si>
    <t>Палатка 3 местная VauDe Campo</t>
  </si>
  <si>
    <t>Саша М+Марина К</t>
  </si>
  <si>
    <t>1230 тент+ 1320 внутренняя часть + 820 стойки + 90 чехол</t>
  </si>
  <si>
    <t xml:space="preserve">Палатка 3 местная </t>
  </si>
  <si>
    <t>Федя</t>
  </si>
  <si>
    <t>Федина Tramp Nishe 3: 1280 тент + 920 внутро + 820 стойки + 130 чехол</t>
  </si>
  <si>
    <t>палатка 2-х местная, розовая</t>
  </si>
  <si>
    <t>Женя? Не помню у кого она сейчас</t>
  </si>
  <si>
    <t xml:space="preserve">старая но терпимая. Считать слегка намокшую как 2500г. 600 дуги + 900 тент + 900 внутренняя часть
</t>
  </si>
  <si>
    <t>Тент коллективный Bask</t>
  </si>
  <si>
    <t>Кан 10л + крышка</t>
  </si>
  <si>
    <t>SK</t>
  </si>
  <si>
    <t>Выделенное бледно-зеленым кухонное снаряжение разделить между двумя участниками, чтоб не собирать с десятка людей по отдельным предметам на каждом биваке или обеде.</t>
  </si>
  <si>
    <t>Клава 5-7 л.</t>
  </si>
  <si>
    <t>SK, Федя</t>
  </si>
  <si>
    <t>в процессе починки. Выяснить: Есть ли у кого клава от 5 л и весом до 1.7 кг?</t>
  </si>
  <si>
    <t>горелка газовая Primus</t>
  </si>
  <si>
    <t>в чехле</t>
  </si>
  <si>
    <t>Горелка самодельная, двухконфорочная</t>
  </si>
  <si>
    <t>Горелка мультитопл Primus в полном комплекте 400+160+100=660г + 0.5 л бензина=1000г.</t>
  </si>
  <si>
    <t>Горелка с ремом в мешке - 400 гр. Насос - 100гр, бутыль - 160 гр. В топливную емкость сразу залить бензин и учитыватьпо 0.5 л, значит вес горелки учитывать как 1000 г</t>
  </si>
  <si>
    <t>Балоны  с газом весом 650 (350) г брутто (нетто - 450 (230)г). Расход около 50 г день/чел.</t>
  </si>
  <si>
    <t>48 балл</t>
  </si>
  <si>
    <t xml:space="preserve"> </t>
  </si>
  <si>
    <t>Бензин (100мл день/чел).  Бутылки  1 л=800г; 2 л=1600г брутто</t>
  </si>
  <si>
    <t>24л</t>
  </si>
  <si>
    <t>(0.75 кг/дм3).ВЗЯТЬ КАНИСТРУ И БУТЫЛКИ + хорошие крышки! Купим на месте 25 литров, с учетом недолива, воронка куплена, у SK. С собой носим: 1) 3л=2,5кг; 2) 7л=5,5кг; 3) 12л=10кг брутто.</t>
  </si>
  <si>
    <t>Присадка для инжекторных двигателей</t>
  </si>
  <si>
    <t>SK купит, разольем по бутылкам сразу, отдельно с собой таскать не будем.</t>
  </si>
  <si>
    <t>Углетряпка (Стеклоткань )</t>
  </si>
  <si>
    <t>?</t>
  </si>
  <si>
    <t>взвесить!</t>
  </si>
  <si>
    <t xml:space="preserve">Тепловой экран </t>
  </si>
  <si>
    <t>мятый параллельными складками - 200 г, мятый хаотично - 280</t>
  </si>
  <si>
    <t>Половник</t>
  </si>
  <si>
    <t>Юля</t>
  </si>
  <si>
    <t>Ершик</t>
  </si>
  <si>
    <t>Чей-то был на выходе, где он сейчас?</t>
  </si>
  <si>
    <t>Доска разделочная (красн. блюдце)</t>
  </si>
  <si>
    <t xml:space="preserve"> Где она сейчас? У кого осела после выхода?</t>
  </si>
  <si>
    <t>Скатерть</t>
  </si>
  <si>
    <t>Нож хоз. В ножнах. Легкий</t>
  </si>
  <si>
    <t>Мыло хорошее, твердое и шампунь. Носим только мыло в коробочке 100 г все вместе.</t>
  </si>
  <si>
    <t>КУПИТЬ Мыло-50-70гр с собой + по куску на каждую заброску +коробчонку для переноски мыла, купить шампунь дешевый 2 тюбика по 100 г  туал. бумага мягкая 11 рулонов в заброску на каждого по рулону - обсудить - может лично каждый?</t>
  </si>
  <si>
    <t>Снеговая пила(ножевка)</t>
  </si>
  <si>
    <t>маркер</t>
  </si>
  <si>
    <t>1 берем, всегда у снаряженца (взять с паковки)</t>
  </si>
  <si>
    <t>Спирт (0.8 кг/дм3) за раз носим с собой 3,5 л, не больше</t>
  </si>
  <si>
    <t>Рома</t>
  </si>
  <si>
    <t>Термометр</t>
  </si>
  <si>
    <t>взять у Маши Чистяковой</t>
  </si>
  <si>
    <t>Безмен до 10 кг.</t>
  </si>
  <si>
    <t xml:space="preserve"> Купить. нужен в  забросках, потом выкинуть.Хотя электронный и легкий безмен тоже можно. Будем беречь и носить как общественный вес.</t>
  </si>
  <si>
    <t>Калькулятор, легкий</t>
  </si>
  <si>
    <t>Купить или взять у кого-то</t>
  </si>
  <si>
    <t>Скотч в рем, паковка продуктов, самолёт</t>
  </si>
  <si>
    <t>Серега</t>
  </si>
  <si>
    <t>купить: 7 рулонов на паковку -  + 1 в поезд + 1 в заброску + 1 в ремник и входит в его вес</t>
  </si>
  <si>
    <t>в реме и входит в ее вес</t>
  </si>
  <si>
    <t>Ложка зап. В ремнабор, легкая</t>
  </si>
  <si>
    <t>можно чайная алюмин в ремнаборе и входит в его вес</t>
  </si>
  <si>
    <t>Пакеты для заброски 160 л для  заброски и сумки по 190г,  вес не учитывать</t>
  </si>
  <si>
    <t>купить 10 штук мешки для мусора 160-200 л. ~ вес - 10 шт - 620гр, сумка - "мечта челночника" - 190гр, 5 сумок. Есть коробки картонные для промежуточной заброски, лежат у SK</t>
  </si>
  <si>
    <t>2 Специальное</t>
  </si>
  <si>
    <t xml:space="preserve">Петля большая (1-1.5 м) (90- 130г) рыжая 110см-130г; 135см-150г </t>
  </si>
  <si>
    <t>Расходная стропа или веревка 8 мм</t>
  </si>
  <si>
    <t>купить стропу полегче или веревка 8 мм. 20-25м вес уточнить. На разрыв не менее 1500кг. Можно и вентовскую стропу 2200кг купить и из нее сшить или связать</t>
  </si>
  <si>
    <t>Закладушки+ карабин</t>
  </si>
  <si>
    <t>5 шт</t>
  </si>
  <si>
    <t>4шт средних размеровс карабином=230 г+1 шт большая 100г</t>
  </si>
  <si>
    <t>Оттяжки</t>
  </si>
  <si>
    <t>разной длины</t>
  </si>
  <si>
    <t>Буры групповые (90 г)</t>
  </si>
  <si>
    <t>Бур самосброс</t>
  </si>
  <si>
    <t>Лавинный лист, он же лавлист, он же подставка под горелки. 500г+270г</t>
  </si>
  <si>
    <t>ищем размером до 500х300, лавлист с зубьями тоже годится. 1-2 штуки надо. Зубья необязательно совсем. Но в идеале по лопате или листу на каждую связку надо. Не меньше трех нам на группу. У SK естьс двумя дырками, толстый, 500г. Он же снежный якорь.</t>
  </si>
  <si>
    <t>Снеговая лопата, она же Лавинная Лопата</t>
  </si>
  <si>
    <t>не берем</t>
  </si>
  <si>
    <t>косынка-снежный якорь</t>
  </si>
  <si>
    <t xml:space="preserve">Если успею сшить, то возьмем. </t>
  </si>
  <si>
    <t>Скальный молоток</t>
  </si>
  <si>
    <t>искать, покупать. Можно обычный строительный взять на худой конец, а в идеале, чтоб у кого-то на ледорубе была не лопатка, а молоток.</t>
  </si>
  <si>
    <t>2500г сухая считать мокрую как 3000г+ 2800 сухая, считать мокрую как 3300г</t>
  </si>
  <si>
    <t>Веревка статика 50 м коломна 10.5мм</t>
  </si>
  <si>
    <t>Саша М</t>
  </si>
  <si>
    <t>3700-сухая  считать слегка намокшую как 4000г уточнить все веса</t>
  </si>
  <si>
    <t>Веревка статика 50м Ланекс белая</t>
  </si>
  <si>
    <t>Новая. Сухой вес 3500г - уточнит, считать слегка намокшую как 4000г уточнить</t>
  </si>
  <si>
    <t>Ролик одинарный</t>
  </si>
  <si>
    <t>Веревочки для носилок и вообще 3мм</t>
  </si>
  <si>
    <t>15м</t>
  </si>
  <si>
    <t>для замены на тенте 4 оттяжки по 3 метра/ купить, 30-50м, 130 гр, итого 75 гр за вычетом тентовых</t>
  </si>
  <si>
    <t xml:space="preserve">репшнур 5-6 мм </t>
  </si>
  <si>
    <t>5м</t>
  </si>
  <si>
    <t>от 5 до 10 м, можно кусками не короче 2 м. У Иры Кикоть есть - она приносила кучу репчиков - развязать их и готовые куски получатся!</t>
  </si>
  <si>
    <t>Карабины обществ.</t>
  </si>
  <si>
    <t>ВСЕ</t>
  </si>
  <si>
    <t>Каждый берет  5 штук муфтованных, не считая 1 на рюкзаке на усе самостраха немуфт.</t>
  </si>
  <si>
    <t>лавлента</t>
  </si>
  <si>
    <t>3 Прочее</t>
  </si>
  <si>
    <t>Аптечка групповая</t>
  </si>
  <si>
    <t>Маша</t>
  </si>
  <si>
    <t>Ремнабор</t>
  </si>
  <si>
    <t>сформируем на паковке</t>
  </si>
  <si>
    <t>Компас</t>
  </si>
  <si>
    <t>SK,  Ваня, Ира</t>
  </si>
  <si>
    <t>Монокуляр, Бинокль</t>
  </si>
  <si>
    <t>Рации Motorola (160г с батарейками)</t>
  </si>
  <si>
    <t xml:space="preserve">SK, </t>
  </si>
  <si>
    <t>GPS</t>
  </si>
  <si>
    <t>Флаг МГУ</t>
  </si>
  <si>
    <t>Гитара</t>
  </si>
  <si>
    <t>Саша Моржин</t>
  </si>
  <si>
    <t>Батарейки запасные (АА, 25 г)</t>
  </si>
  <si>
    <t>в рации 18 шт + в GPS - 8 шт. в заброску основную положить, 9+4 бат. С собой носим 2 шт запасных в каждом большом этапе.</t>
  </si>
  <si>
    <t>Походные документы</t>
  </si>
  <si>
    <t>Вес уточнить</t>
  </si>
  <si>
    <t>Блокнот, диктофон и карандаш летописца/хронометриста</t>
  </si>
  <si>
    <t>Ваня</t>
  </si>
  <si>
    <t>Мобильник групповой + зарядка</t>
  </si>
  <si>
    <t>Спутниковый тел.+солн. Батарея</t>
  </si>
  <si>
    <t>Фототехника</t>
  </si>
  <si>
    <t>Проверить, комплектовать</t>
  </si>
  <si>
    <t xml:space="preserve">Фото </t>
  </si>
  <si>
    <t>Костя Балакин</t>
  </si>
  <si>
    <t>вес на всю фототехнику с батарейками. Не забыть в заброску запасные.</t>
  </si>
  <si>
    <t>Кофр+чехол</t>
  </si>
  <si>
    <t>Пленки</t>
  </si>
  <si>
    <t xml:space="preserve">Штатив </t>
  </si>
  <si>
    <t>Канистры и бутылки под бензин, воронка</t>
  </si>
  <si>
    <t>из Москвы везем, если газ не будет заказан в Караколе
вместо канистр - 5 л. Фляги. На паковку.</t>
  </si>
  <si>
    <t>Видеокамера</t>
  </si>
  <si>
    <t>со всеми причиндалами</t>
  </si>
  <si>
    <t>Зажигалки в заброску</t>
  </si>
  <si>
    <t>купить 4 шт "Крикет" в горелки 2 шт и в заброски 2 шт</t>
  </si>
  <si>
    <t>Свисток</t>
  </si>
  <si>
    <t>Общий вес</t>
  </si>
  <si>
    <t>В графе "вес" стоит 0, значит на маршруте это не носим, а это лежит в заброске или вообще не берем</t>
  </si>
  <si>
    <t xml:space="preserve">Коробки с заброской подписать крупно и четко со всех сторон или наклеить бумажки с инфой. </t>
  </si>
  <si>
    <t xml:space="preserve">Сделать опись содержимого в 2-х экз. </t>
  </si>
  <si>
    <t>Одну в коробку, вторую - с собой. В каждую горелку или примус положить по огниву/зажигалке и еще в заброску</t>
  </si>
  <si>
    <t>кто\что</t>
  </si>
  <si>
    <t>Палатка 3 местная VauDe</t>
  </si>
  <si>
    <t>Клава 6 л.</t>
  </si>
  <si>
    <t xml:space="preserve"> КАНИСТРА!!! - к поезду</t>
  </si>
  <si>
    <t>Спирт (0.8 кг/дм3) - 1 л</t>
  </si>
  <si>
    <t>Петля большая легкая (1-1.5 м) (70 г) - 1</t>
  </si>
  <si>
    <t xml:space="preserve">Закладушки 3 </t>
  </si>
  <si>
    <t>Буры групповые (90 г) - 4</t>
  </si>
  <si>
    <t>Скальные крючья</t>
  </si>
  <si>
    <t>Лав. лопата/подставка под горелки</t>
  </si>
  <si>
    <t>Веревка статика 50 м Lanex 10.2 новая зеленая</t>
  </si>
  <si>
    <t>Карабины обществ. Каждый по 3 несет</t>
  </si>
  <si>
    <t>АняН</t>
  </si>
  <si>
    <t>Безмен</t>
  </si>
  <si>
    <t>Калькулятор</t>
  </si>
  <si>
    <t>Очки зап. в ремнаборе</t>
  </si>
  <si>
    <t>бШура</t>
  </si>
  <si>
    <t>Горелка мультитопл Primus</t>
  </si>
  <si>
    <t>Мыло хорошее, твердое и шампунь - в сумках запаковано</t>
  </si>
  <si>
    <t>Спирт (0.8 кг/дм3) - в сумках</t>
  </si>
  <si>
    <t>Пакеты для заброски 120 л - в сумках упаковано</t>
  </si>
  <si>
    <t>Веревка статика 50 м Lanex красная10, 0,  67 г/м</t>
  </si>
  <si>
    <t>воронка, крышки у бШуры в мешке с горелкой</t>
  </si>
  <si>
    <t>Слава</t>
  </si>
  <si>
    <t>Балоны  с газом -7</t>
  </si>
  <si>
    <t>Ложка зап. В ремнабор</t>
  </si>
  <si>
    <t>Оттяжки -3</t>
  </si>
  <si>
    <t>ЖеняБ</t>
  </si>
  <si>
    <t>Тепловой экран нерж.</t>
  </si>
  <si>
    <t>СимаБ</t>
  </si>
  <si>
    <t>палатка 2-х местная</t>
  </si>
  <si>
    <t>Балоны  с газом -5</t>
  </si>
  <si>
    <t>Закладушки 2</t>
  </si>
  <si>
    <t>Буры групповые (90 г) - 1</t>
  </si>
  <si>
    <t>МашаЧ</t>
  </si>
  <si>
    <t>Петля большая легкая (1-1.5 м) (70 г) - 2</t>
  </si>
  <si>
    <t>Расходная стропа</t>
  </si>
  <si>
    <t>Снеговая лопата</t>
  </si>
  <si>
    <t>Веревка статика 50м beal белая</t>
  </si>
  <si>
    <t>СашаТ</t>
  </si>
  <si>
    <t>Кан 5л + крышка</t>
  </si>
  <si>
    <t>Лавлист</t>
  </si>
  <si>
    <t>Спутниковый тел.</t>
  </si>
  <si>
    <t>купить</t>
  </si>
  <si>
    <t>в сумках упакованы?</t>
  </si>
  <si>
    <t>Кодыш Вадим</t>
  </si>
  <si>
    <t>Борисова Сима</t>
  </si>
  <si>
    <t>Вакулюк Вася</t>
  </si>
  <si>
    <t>Грушина Саша</t>
  </si>
  <si>
    <t>Чистякова Маша</t>
  </si>
  <si>
    <t>Бакин Женя</t>
  </si>
  <si>
    <t>Карташова Лена</t>
  </si>
  <si>
    <t>Петров Лёша</t>
  </si>
  <si>
    <t>Прудкогляд Настя</t>
  </si>
  <si>
    <t>Горчаков Саша</t>
  </si>
  <si>
    <t>Вес (кг.)</t>
  </si>
  <si>
    <t>Перевес/недовес</t>
  </si>
  <si>
    <t>Палатка 5 местная</t>
  </si>
  <si>
    <t>Палатка 3 местная Баск</t>
  </si>
  <si>
    <t>Кастрюля 7-8 л + крышка</t>
  </si>
  <si>
    <t>Клава 4-6 л.</t>
  </si>
  <si>
    <t>Горелка MSR</t>
  </si>
  <si>
    <t>Бензин (100г день/чел)(0.75 кг/дм3). 12 л на первое кольцо</t>
  </si>
  <si>
    <t>23л</t>
  </si>
  <si>
    <t>1,5 кг=2 л</t>
  </si>
  <si>
    <t>Хоз мыло и шампунь</t>
  </si>
  <si>
    <t>Снеговая пила</t>
  </si>
  <si>
    <t>Спирт</t>
  </si>
  <si>
    <t>4л</t>
  </si>
  <si>
    <t>2 л</t>
  </si>
  <si>
    <t>Карты игральные</t>
  </si>
  <si>
    <t>Свечка</t>
  </si>
  <si>
    <t>2. Специальное</t>
  </si>
  <si>
    <t>Вадик</t>
  </si>
  <si>
    <t>Сима</t>
  </si>
  <si>
    <t>Вася</t>
  </si>
  <si>
    <t>Саша</t>
  </si>
  <si>
    <t>Женя</t>
  </si>
  <si>
    <t>Лена</t>
  </si>
  <si>
    <t>Лёша</t>
  </si>
  <si>
    <t>Настя</t>
  </si>
  <si>
    <t>Саня</t>
  </si>
  <si>
    <t>Петля большая (1-1.5 м) (70 г)</t>
  </si>
  <si>
    <t>Петля маленькая (60-80 см) (50 г)</t>
  </si>
  <si>
    <t>Закладушки</t>
  </si>
  <si>
    <t>7шт</t>
  </si>
  <si>
    <t>Косынка - снежный якорь</t>
  </si>
  <si>
    <t>Лав. Лопата Вити Кириллова</t>
  </si>
  <si>
    <t>Лавлист без ручек</t>
  </si>
  <si>
    <t>Ледовый молоток (инструмент)</t>
  </si>
  <si>
    <t>Айсбайль</t>
  </si>
  <si>
    <t xml:space="preserve">Веревка статика  50 м </t>
  </si>
  <si>
    <t>Веревка 50 м</t>
  </si>
  <si>
    <t>Веревка статика 50 м ()</t>
  </si>
  <si>
    <t>Веревка статика 50 м Lanex</t>
  </si>
  <si>
    <t>Лямки для страдальца (расходная стропа)</t>
  </si>
  <si>
    <t xml:space="preserve">Веревочки для носилок и вообще </t>
  </si>
  <si>
    <t>15мХ5мм</t>
  </si>
  <si>
    <t>Шнур кевлар по 50 м</t>
  </si>
  <si>
    <t>Лавинная лента</t>
  </si>
  <si>
    <t xml:space="preserve">Карабины обществ. </t>
  </si>
  <si>
    <t>Экстрактор</t>
  </si>
  <si>
    <t>Эспандер</t>
  </si>
  <si>
    <t>Рации Motorola</t>
  </si>
  <si>
    <t>Батарейки запасные (АА, 17 г)</t>
  </si>
  <si>
    <t>забр</t>
  </si>
  <si>
    <t>Батарейки запасные (ААА, 10 г)</t>
  </si>
  <si>
    <t>ракетница</t>
  </si>
  <si>
    <t>Фото/видео</t>
  </si>
  <si>
    <t>ИТОГО</t>
  </si>
  <si>
    <t>Эта ячейка для контроля</t>
  </si>
  <si>
    <t>отрицательное значение - перевес</t>
  </si>
  <si>
    <t>Коэффициенты:</t>
  </si>
  <si>
    <t>Муж</t>
  </si>
  <si>
    <t>Жен</t>
  </si>
  <si>
    <t>Средний вес с учётом мальчиков и девочек</t>
  </si>
  <si>
    <t>Средний вес общественного снаряжения на человека</t>
  </si>
  <si>
    <t>Не забудь поменять знаменатель при изменении кол-ва людей</t>
  </si>
  <si>
    <t>на 11 чел  1,2 большого баллона (2.3 маленького) на день + 1 запасной на каждое кольцо. Итого 48 шт. на весь поход.  С собой носим: 1часть- 8 мал. баллона; 2часть (в /ромежуточной заброске лежат)- 15 мал. баллонов, carrying 14; 3часть (в основной заброске лежат) 25 мал. баллонов, carrying 22</t>
  </si>
  <si>
    <t>берём</t>
  </si>
  <si>
    <t>ЛИЧНОЕ разлить по бутылкам 0.5 и 1 литр с хорошими пробками. Всего купить 7 л. Могу заняться этим сам. Опросим на проверке снаряжения кто будет пить. Пока считаю что все по 30 мл в день.</t>
  </si>
  <si>
    <t>Шампунь</t>
  </si>
  <si>
    <t xml:space="preserve">не носим совсем </t>
  </si>
  <si>
    <t>Очки запасные</t>
  </si>
  <si>
    <t>SK, Моржин</t>
  </si>
  <si>
    <t xml:space="preserve">Веревка статика 50 м Х9мм Beal +  55м Х9мм Beal </t>
  </si>
  <si>
    <t>Ира</t>
  </si>
  <si>
    <t>у Волкова</t>
  </si>
  <si>
    <t>53м у волкова. Её в заброску</t>
  </si>
  <si>
    <t>Рома везёт в самолёте</t>
  </si>
  <si>
    <t>везёт Марина</t>
  </si>
  <si>
    <t>у Юли</t>
  </si>
  <si>
    <t>у СК</t>
  </si>
  <si>
    <t xml:space="preserve">У Сашиного надо под ЦК приделать карман. </t>
  </si>
  <si>
    <t>покупает моржин</t>
  </si>
  <si>
    <t xml:space="preserve">11штук в личном. SK отдал 5 буров. (1 был у Марины)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</si>
</sst>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;@"/>
  </numFmts>
  <fonts count="21">
    <font>
      <sz val="10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2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"/>
      <family val="0"/>
    </font>
    <font>
      <b/>
      <sz val="16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name val="Arial Cyr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140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3" borderId="2" xfId="0" applyNumberFormat="1" applyFont="1" applyFill="1" applyBorder="1" applyAlignment="1">
      <alignment vertical="top" wrapText="1"/>
    </xf>
    <xf numFmtId="0" fontId="2" fillId="3" borderId="2" xfId="0" applyNumberFormat="1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2" fillId="5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vertical="top" wrapText="1"/>
    </xf>
    <xf numFmtId="0" fontId="2" fillId="5" borderId="3" xfId="0" applyNumberFormat="1" applyFont="1" applyFill="1" applyBorder="1" applyAlignment="1">
      <alignment vertical="top" wrapText="1"/>
    </xf>
    <xf numFmtId="0" fontId="2" fillId="5" borderId="0" xfId="0" applyNumberFormat="1" applyFont="1" applyFill="1" applyBorder="1" applyAlignment="1">
      <alignment vertical="top" wrapText="1"/>
    </xf>
    <xf numFmtId="0" fontId="2" fillId="5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/>
    </xf>
    <xf numFmtId="0" fontId="2" fillId="5" borderId="3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wrapText="1"/>
    </xf>
    <xf numFmtId="0" fontId="4" fillId="3" borderId="2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2" fillId="7" borderId="2" xfId="0" applyNumberFormat="1" applyFont="1" applyFill="1" applyBorder="1" applyAlignment="1">
      <alignment/>
    </xf>
    <xf numFmtId="0" fontId="2" fillId="4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2" fillId="8" borderId="5" xfId="0" applyNumberFormat="1" applyFont="1" applyFill="1" applyBorder="1" applyAlignment="1">
      <alignment vertical="top" wrapText="1"/>
    </xf>
    <xf numFmtId="0" fontId="2" fillId="8" borderId="2" xfId="0" applyNumberFormat="1" applyFont="1" applyFill="1" applyBorder="1" applyAlignment="1">
      <alignment vertical="top" wrapText="1"/>
    </xf>
    <xf numFmtId="0" fontId="2" fillId="8" borderId="2" xfId="0" applyNumberFormat="1" applyFont="1" applyFill="1" applyBorder="1" applyAlignment="1">
      <alignment wrapText="1"/>
    </xf>
    <xf numFmtId="0" fontId="2" fillId="9" borderId="5" xfId="0" applyNumberFormat="1" applyFont="1" applyFill="1" applyBorder="1" applyAlignment="1">
      <alignment vertical="top" wrapText="1"/>
    </xf>
    <xf numFmtId="0" fontId="2" fillId="9" borderId="2" xfId="0" applyNumberFormat="1" applyFont="1" applyFill="1" applyBorder="1" applyAlignment="1">
      <alignment vertical="top" wrapText="1"/>
    </xf>
    <xf numFmtId="0" fontId="2" fillId="9" borderId="2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3" fillId="10" borderId="2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>
      <alignment wrapText="1"/>
    </xf>
    <xf numFmtId="0" fontId="2" fillId="11" borderId="2" xfId="0" applyNumberFormat="1" applyFont="1" applyFill="1" applyBorder="1" applyAlignment="1">
      <alignment vertical="top" wrapText="1"/>
    </xf>
    <xf numFmtId="0" fontId="2" fillId="11" borderId="2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9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top" wrapText="1"/>
    </xf>
    <xf numFmtId="0" fontId="12" fillId="8" borderId="2" xfId="0" applyNumberFormat="1" applyFont="1" applyFill="1" applyBorder="1" applyAlignment="1">
      <alignment horizontal="left"/>
    </xf>
    <xf numFmtId="0" fontId="12" fillId="8" borderId="2" xfId="0" applyNumberFormat="1" applyFont="1" applyFill="1" applyBorder="1" applyAlignment="1">
      <alignment horizontal="center"/>
    </xf>
    <xf numFmtId="2" fontId="11" fillId="8" borderId="2" xfId="0" applyNumberFormat="1" applyFont="1" applyFill="1" applyBorder="1" applyAlignment="1">
      <alignment horizontal="center" vertical="top" wrapText="1"/>
    </xf>
    <xf numFmtId="0" fontId="2" fillId="8" borderId="3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1" fillId="9" borderId="2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/>
    </xf>
    <xf numFmtId="0" fontId="2" fillId="4" borderId="3" xfId="0" applyNumberFormat="1" applyFont="1" applyFill="1" applyBorder="1" applyAlignment="1">
      <alignment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2" fillId="12" borderId="3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5" borderId="7" xfId="0" applyNumberFormat="1" applyFont="1" applyFill="1" applyBorder="1" applyAlignment="1">
      <alignment horizontal="center" vertical="top" wrapText="1"/>
    </xf>
    <xf numFmtId="0" fontId="11" fillId="5" borderId="12" xfId="0" applyNumberFormat="1" applyFont="1" applyFill="1" applyBorder="1" applyAlignment="1">
      <alignment horizontal="center" vertical="top" wrapText="1"/>
    </xf>
    <xf numFmtId="0" fontId="11" fillId="5" borderId="2" xfId="0" applyNumberFormat="1" applyFont="1" applyFill="1" applyBorder="1" applyAlignment="1">
      <alignment horizontal="center" vertical="top" wrapText="1"/>
    </xf>
    <xf numFmtId="0" fontId="11" fillId="5" borderId="6" xfId="0" applyNumberFormat="1" applyFont="1" applyFill="1" applyBorder="1" applyAlignment="1">
      <alignment horizontal="center" vertical="top" wrapText="1"/>
    </xf>
    <xf numFmtId="0" fontId="13" fillId="0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11" fillId="5" borderId="7" xfId="0" applyNumberFormat="1" applyFont="1" applyFill="1" applyBorder="1" applyAlignment="1">
      <alignment horizontal="center" vertical="top" wrapText="1"/>
    </xf>
    <xf numFmtId="0" fontId="13" fillId="0" borderId="8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15" fillId="0" borderId="2" xfId="0" applyNumberFormat="1" applyFont="1" applyFill="1" applyBorder="1" applyAlignment="1">
      <alignment horizontal="center" vertical="top" wrapText="1"/>
    </xf>
    <xf numFmtId="0" fontId="15" fillId="9" borderId="2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/>
    </xf>
    <xf numFmtId="0" fontId="15" fillId="5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0" fillId="9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/>
    </xf>
    <xf numFmtId="0" fontId="2" fillId="5" borderId="11" xfId="0" applyNumberFormat="1" applyFont="1" applyFill="1" applyBorder="1" applyAlignment="1">
      <alignment horizontal="left" wrapText="1"/>
    </xf>
    <xf numFmtId="0" fontId="12" fillId="8" borderId="3" xfId="0" applyNumberFormat="1" applyFont="1" applyFill="1" applyBorder="1" applyAlignment="1">
      <alignment/>
    </xf>
    <xf numFmtId="0" fontId="12" fillId="8" borderId="4" xfId="0" applyNumberFormat="1" applyFont="1" applyFill="1" applyBorder="1" applyAlignment="1">
      <alignment horizontal="center"/>
    </xf>
    <xf numFmtId="0" fontId="2" fillId="8" borderId="0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left"/>
    </xf>
    <xf numFmtId="0" fontId="18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5" borderId="6" xfId="0" applyNumberFormat="1" applyFont="1" applyFill="1" applyBorder="1" applyAlignment="1">
      <alignment horizontal="left"/>
    </xf>
    <xf numFmtId="0" fontId="2" fillId="5" borderId="7" xfId="0" applyNumberFormat="1" applyFont="1" applyFill="1" applyBorder="1" applyAlignment="1">
      <alignment/>
    </xf>
    <xf numFmtId="0" fontId="2" fillId="5" borderId="7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19" fillId="11" borderId="2" xfId="0" applyNumberFormat="1" applyFont="1" applyFill="1" applyBorder="1" applyAlignment="1">
      <alignment/>
    </xf>
    <xf numFmtId="0" fontId="2" fillId="11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99CC"/>
      <rgbColor rgb="00C0C0C0"/>
      <rgbColor rgb="00FF0000"/>
      <rgbColor rgb="0099CC00"/>
      <rgbColor rgb="00FFFF00"/>
      <rgbColor rgb="00CCFFFF"/>
      <rgbColor rgb="00FF00FF"/>
      <rgbColor rgb="0000FF00"/>
      <rgbColor rgb="00CCFFCC"/>
      <rgbColor rgb="00FFFF99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workbookViewId="0" topLeftCell="B10">
      <selection activeCell="H5" sqref="H5"/>
    </sheetView>
  </sheetViews>
  <sheetFormatPr defaultColWidth="9.140625" defaultRowHeight="12.75"/>
  <cols>
    <col min="1" max="1" width="33.00390625" style="0" bestFit="1" customWidth="1"/>
    <col min="2" max="2" width="5.00390625" style="0" bestFit="1" customWidth="1"/>
    <col min="3" max="3" width="8.00390625" style="0" customWidth="1"/>
    <col min="4" max="4" width="10.140625" style="0" customWidth="1"/>
    <col min="5" max="5" width="55.00390625" style="0" bestFit="1" customWidth="1"/>
    <col min="6" max="7" width="8.00390625" style="0" hidden="1" customWidth="1"/>
    <col min="8" max="8" width="18.7109375" style="0" customWidth="1"/>
  </cols>
  <sheetData>
    <row r="1" spans="1:8" ht="15" customHeight="1">
      <c r="A1" s="1" t="s">
        <v>0</v>
      </c>
      <c r="B1" s="2"/>
      <c r="C1" s="2"/>
      <c r="D1" s="3"/>
      <c r="E1" s="3"/>
      <c r="F1" s="4"/>
      <c r="G1" s="4"/>
      <c r="H1" s="4"/>
    </row>
    <row r="2" spans="1:8" ht="1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7"/>
      <c r="H2" s="7"/>
    </row>
    <row r="3" spans="1:8" ht="12.75" customHeight="1">
      <c r="A3" s="8" t="s">
        <v>6</v>
      </c>
      <c r="B3" s="9"/>
      <c r="C3" s="9"/>
      <c r="D3" s="9"/>
      <c r="E3" s="9"/>
      <c r="F3" s="10"/>
      <c r="G3" s="11"/>
      <c r="H3" s="11"/>
    </row>
    <row r="4" spans="1:8" ht="25.5" customHeight="1">
      <c r="A4" s="12" t="s">
        <v>7</v>
      </c>
      <c r="B4" s="13">
        <v>2</v>
      </c>
      <c r="C4" s="14">
        <v>3460</v>
      </c>
      <c r="D4" s="12" t="s">
        <v>8</v>
      </c>
      <c r="E4" s="12" t="s">
        <v>9</v>
      </c>
      <c r="F4" s="15"/>
      <c r="G4" s="16"/>
      <c r="H4" s="16">
        <f>SUM(C63,C66,C64,C76,C53,C49,C46,C39,C38,C37,C25,C8,C11)</f>
        <v>11160</v>
      </c>
    </row>
    <row r="5" spans="1:8" ht="51.75" customHeight="1">
      <c r="A5" s="12" t="s">
        <v>10</v>
      </c>
      <c r="B5" s="13">
        <v>1</v>
      </c>
      <c r="C5" s="14">
        <v>3150</v>
      </c>
      <c r="D5" s="17" t="s">
        <v>11</v>
      </c>
      <c r="E5" s="12" t="s">
        <v>12</v>
      </c>
      <c r="F5" s="15"/>
      <c r="G5" s="16"/>
      <c r="H5" s="16"/>
    </row>
    <row r="6" spans="1:8" ht="25.5" customHeight="1">
      <c r="A6" s="12" t="s">
        <v>13</v>
      </c>
      <c r="B6" s="13">
        <v>1</v>
      </c>
      <c r="C6" s="14">
        <v>2400</v>
      </c>
      <c r="D6" s="12" t="s">
        <v>14</v>
      </c>
      <c r="E6" s="12" t="s">
        <v>15</v>
      </c>
      <c r="F6" s="15"/>
      <c r="G6" s="16"/>
      <c r="H6" s="16" t="s">
        <v>278</v>
      </c>
    </row>
    <row r="7" spans="1:8" ht="39" customHeight="1">
      <c r="A7" s="12" t="s">
        <v>16</v>
      </c>
      <c r="B7" s="13">
        <v>1</v>
      </c>
      <c r="C7" s="14">
        <v>1500</v>
      </c>
      <c r="D7" s="12" t="s">
        <v>119</v>
      </c>
      <c r="E7" s="12" t="s">
        <v>281</v>
      </c>
      <c r="F7" s="15"/>
      <c r="G7" s="16"/>
      <c r="H7" s="16"/>
    </row>
    <row r="8" spans="1:8" ht="51" customHeight="1">
      <c r="A8" s="18" t="s">
        <v>17</v>
      </c>
      <c r="B8" s="13">
        <v>1</v>
      </c>
      <c r="C8" s="12">
        <v>1200</v>
      </c>
      <c r="D8" s="12" t="s">
        <v>18</v>
      </c>
      <c r="E8" s="18" t="s">
        <v>19</v>
      </c>
      <c r="F8" s="15"/>
      <c r="G8" s="16"/>
      <c r="H8" s="16"/>
    </row>
    <row r="9" spans="1:8" ht="25.5" customHeight="1">
      <c r="A9" s="18" t="s">
        <v>20</v>
      </c>
      <c r="B9" s="13">
        <v>1</v>
      </c>
      <c r="C9" s="12">
        <v>1650</v>
      </c>
      <c r="D9" s="12" t="s">
        <v>21</v>
      </c>
      <c r="E9" s="12" t="s">
        <v>22</v>
      </c>
      <c r="F9" s="15"/>
      <c r="G9" s="16"/>
      <c r="H9" s="16" t="s">
        <v>277</v>
      </c>
    </row>
    <row r="10" spans="1:8" ht="37.5" customHeight="1">
      <c r="A10" s="18" t="s">
        <v>23</v>
      </c>
      <c r="B10" s="13">
        <v>1</v>
      </c>
      <c r="C10" s="12">
        <v>450</v>
      </c>
      <c r="D10" s="12" t="s">
        <v>18</v>
      </c>
      <c r="E10" s="12" t="s">
        <v>24</v>
      </c>
      <c r="F10" s="15"/>
      <c r="G10" s="16"/>
      <c r="H10" s="16" t="s">
        <v>275</v>
      </c>
    </row>
    <row r="11" spans="1:8" ht="37.5" customHeight="1">
      <c r="A11" s="18" t="s">
        <v>25</v>
      </c>
      <c r="B11" s="13">
        <v>1</v>
      </c>
      <c r="C11" s="12">
        <v>650</v>
      </c>
      <c r="D11" s="12" t="s">
        <v>18</v>
      </c>
      <c r="E11" s="12"/>
      <c r="F11" s="15"/>
      <c r="G11" s="16"/>
      <c r="H11" s="16"/>
    </row>
    <row r="12" spans="1:8" ht="37.5" customHeight="1">
      <c r="A12" s="12" t="s">
        <v>26</v>
      </c>
      <c r="B12" s="13">
        <v>0</v>
      </c>
      <c r="C12" s="12">
        <v>0</v>
      </c>
      <c r="D12" s="12" t="s">
        <v>18</v>
      </c>
      <c r="E12" s="12" t="s">
        <v>27</v>
      </c>
      <c r="F12" s="15"/>
      <c r="G12" s="16"/>
      <c r="H12" s="16"/>
    </row>
    <row r="13" spans="1:8" ht="66" customHeight="1">
      <c r="A13" s="12" t="s">
        <v>28</v>
      </c>
      <c r="B13" s="13" t="s">
        <v>29</v>
      </c>
      <c r="C13" s="12">
        <v>0</v>
      </c>
      <c r="D13" s="12" t="s">
        <v>30</v>
      </c>
      <c r="E13" s="12" t="s">
        <v>266</v>
      </c>
      <c r="F13" s="15"/>
      <c r="G13" s="16"/>
      <c r="H13" s="16"/>
    </row>
    <row r="14" spans="1:8" ht="51.75" customHeight="1">
      <c r="A14" s="12" t="s">
        <v>31</v>
      </c>
      <c r="B14" s="13" t="s">
        <v>32</v>
      </c>
      <c r="C14" s="12">
        <v>0</v>
      </c>
      <c r="D14" s="12" t="s">
        <v>18</v>
      </c>
      <c r="E14" s="12" t="s">
        <v>33</v>
      </c>
      <c r="F14" s="15"/>
      <c r="G14" s="16"/>
      <c r="H14" s="16"/>
    </row>
    <row r="15" spans="1:8" ht="25.5" customHeight="1">
      <c r="A15" s="12" t="s">
        <v>34</v>
      </c>
      <c r="B15" s="13">
        <v>1</v>
      </c>
      <c r="C15" s="12">
        <v>0</v>
      </c>
      <c r="D15" s="12" t="s">
        <v>18</v>
      </c>
      <c r="E15" s="12" t="s">
        <v>35</v>
      </c>
      <c r="F15" s="15"/>
      <c r="G15" s="16"/>
      <c r="H15" s="16"/>
    </row>
    <row r="16" spans="1:8" ht="12.75" customHeight="1">
      <c r="A16" s="18" t="s">
        <v>36</v>
      </c>
      <c r="B16" s="13">
        <v>1</v>
      </c>
      <c r="C16" s="12">
        <v>160</v>
      </c>
      <c r="D16" s="12" t="s">
        <v>37</v>
      </c>
      <c r="E16" s="19" t="s">
        <v>38</v>
      </c>
      <c r="F16" s="15"/>
      <c r="G16" s="16"/>
      <c r="H16" s="16" t="s">
        <v>279</v>
      </c>
    </row>
    <row r="17" spans="1:8" ht="15" customHeight="1">
      <c r="A17" s="18" t="s">
        <v>39</v>
      </c>
      <c r="B17" s="13">
        <v>2</v>
      </c>
      <c r="C17" s="12">
        <f>200+280</f>
        <v>480</v>
      </c>
      <c r="D17" s="12" t="s">
        <v>37</v>
      </c>
      <c r="E17" s="12" t="s">
        <v>40</v>
      </c>
      <c r="F17" s="15"/>
      <c r="G17" s="16"/>
      <c r="H17" s="16"/>
    </row>
    <row r="18" spans="1:8" ht="12.75" customHeight="1">
      <c r="A18" s="18" t="s">
        <v>41</v>
      </c>
      <c r="B18" s="13">
        <v>1</v>
      </c>
      <c r="C18" s="12">
        <v>70</v>
      </c>
      <c r="D18" s="12" t="s">
        <v>42</v>
      </c>
      <c r="E18" s="12"/>
      <c r="F18" s="15"/>
      <c r="G18" s="16"/>
      <c r="H18" s="16" t="s">
        <v>279</v>
      </c>
    </row>
    <row r="19" spans="1:8" ht="12.75" customHeight="1">
      <c r="A19" s="18" t="s">
        <v>43</v>
      </c>
      <c r="B19" s="13">
        <v>1</v>
      </c>
      <c r="C19" s="12">
        <v>50</v>
      </c>
      <c r="D19" s="17" t="s">
        <v>11</v>
      </c>
      <c r="E19" s="19" t="s">
        <v>44</v>
      </c>
      <c r="F19" s="15"/>
      <c r="G19" s="16"/>
      <c r="H19" s="16" t="s">
        <v>279</v>
      </c>
    </row>
    <row r="20" spans="1:8" ht="12.75" customHeight="1">
      <c r="A20" s="18" t="s">
        <v>45</v>
      </c>
      <c r="B20" s="13">
        <v>1</v>
      </c>
      <c r="C20" s="12">
        <v>140</v>
      </c>
      <c r="D20" s="17" t="s">
        <v>18</v>
      </c>
      <c r="E20" s="19" t="s">
        <v>46</v>
      </c>
      <c r="F20" s="15"/>
      <c r="G20" s="16"/>
      <c r="H20" s="16" t="s">
        <v>279</v>
      </c>
    </row>
    <row r="21" spans="1:8" ht="12.75" customHeight="1">
      <c r="A21" s="18" t="s">
        <v>47</v>
      </c>
      <c r="B21" s="13">
        <v>1</v>
      </c>
      <c r="C21" s="12">
        <v>50</v>
      </c>
      <c r="D21" s="17" t="s">
        <v>42</v>
      </c>
      <c r="E21" s="12"/>
      <c r="F21" s="15"/>
      <c r="G21" s="16"/>
      <c r="H21" s="16" t="s">
        <v>279</v>
      </c>
    </row>
    <row r="22" spans="1:8" ht="12.75" customHeight="1">
      <c r="A22" s="18" t="s">
        <v>48</v>
      </c>
      <c r="B22" s="13">
        <v>1</v>
      </c>
      <c r="C22" s="12">
        <v>40</v>
      </c>
      <c r="D22" s="17" t="s">
        <v>42</v>
      </c>
      <c r="E22" s="12"/>
      <c r="F22" s="15"/>
      <c r="G22" s="16"/>
      <c r="H22" s="16" t="s">
        <v>279</v>
      </c>
    </row>
    <row r="23" spans="1:8" ht="12.75" customHeight="1">
      <c r="A23" s="18" t="s">
        <v>269</v>
      </c>
      <c r="B23" s="13"/>
      <c r="C23" s="12"/>
      <c r="D23" s="17"/>
      <c r="E23" s="12" t="s">
        <v>270</v>
      </c>
      <c r="F23" s="15"/>
      <c r="G23" s="16"/>
      <c r="H23" s="16"/>
    </row>
    <row r="24" spans="1:8" ht="66" customHeight="1">
      <c r="A24" s="12" t="s">
        <v>49</v>
      </c>
      <c r="B24" s="13">
        <v>1</v>
      </c>
      <c r="C24" s="12">
        <v>100</v>
      </c>
      <c r="D24" s="17" t="s">
        <v>11</v>
      </c>
      <c r="E24" s="12" t="s">
        <v>50</v>
      </c>
      <c r="F24" s="15"/>
      <c r="G24" s="16"/>
      <c r="H24" s="16"/>
    </row>
    <row r="25" spans="1:8" ht="12.75" customHeight="1">
      <c r="A25" s="12" t="s">
        <v>51</v>
      </c>
      <c r="B25" s="13">
        <v>1</v>
      </c>
      <c r="C25" s="12">
        <v>160</v>
      </c>
      <c r="D25" s="12" t="s">
        <v>30</v>
      </c>
      <c r="E25" s="12" t="s">
        <v>267</v>
      </c>
      <c r="F25" s="15"/>
      <c r="G25" s="16"/>
      <c r="H25" s="16" t="s">
        <v>280</v>
      </c>
    </row>
    <row r="26" spans="1:8" ht="12.75" customHeight="1">
      <c r="A26" s="12" t="s">
        <v>52</v>
      </c>
      <c r="B26" s="13">
        <v>1</v>
      </c>
      <c r="C26" s="12">
        <v>15</v>
      </c>
      <c r="D26" s="12" t="s">
        <v>11</v>
      </c>
      <c r="E26" s="12" t="s">
        <v>53</v>
      </c>
      <c r="F26" s="15"/>
      <c r="G26" s="16"/>
      <c r="H26" s="16"/>
    </row>
    <row r="27" spans="1:8" ht="51.75" customHeight="1">
      <c r="A27" s="12" t="s">
        <v>54</v>
      </c>
      <c r="B27" s="13">
        <v>0</v>
      </c>
      <c r="C27" s="12">
        <v>0</v>
      </c>
      <c r="D27" s="17" t="s">
        <v>55</v>
      </c>
      <c r="E27" s="12" t="s">
        <v>268</v>
      </c>
      <c r="F27" s="15"/>
      <c r="G27" s="16"/>
      <c r="H27" s="16"/>
    </row>
    <row r="28" spans="1:8" ht="12.75" customHeight="1">
      <c r="A28" s="12" t="s">
        <v>56</v>
      </c>
      <c r="B28" s="13">
        <v>1</v>
      </c>
      <c r="C28" s="12">
        <v>20</v>
      </c>
      <c r="D28" s="17" t="s">
        <v>11</v>
      </c>
      <c r="E28" s="12" t="s">
        <v>57</v>
      </c>
      <c r="F28" s="15"/>
      <c r="G28" s="16"/>
      <c r="H28" s="16"/>
    </row>
    <row r="29" spans="1:8" ht="39" customHeight="1">
      <c r="A29" s="12" t="s">
        <v>58</v>
      </c>
      <c r="B29" s="13">
        <v>1</v>
      </c>
      <c r="C29" s="12">
        <v>100</v>
      </c>
      <c r="D29" s="17" t="s">
        <v>11</v>
      </c>
      <c r="E29" s="12" t="s">
        <v>59</v>
      </c>
      <c r="F29" s="15"/>
      <c r="G29" s="16"/>
      <c r="H29" s="16"/>
    </row>
    <row r="30" spans="1:8" ht="12.75" customHeight="1">
      <c r="A30" s="12" t="s">
        <v>60</v>
      </c>
      <c r="B30" s="13">
        <v>1</v>
      </c>
      <c r="C30" s="12">
        <v>30</v>
      </c>
      <c r="D30" s="17" t="s">
        <v>11</v>
      </c>
      <c r="E30" s="12" t="s">
        <v>61</v>
      </c>
      <c r="F30" s="15"/>
      <c r="G30" s="16"/>
      <c r="H30" s="16"/>
    </row>
    <row r="31" spans="1:8" ht="25.5" customHeight="1">
      <c r="A31" s="12" t="s">
        <v>62</v>
      </c>
      <c r="B31" s="13">
        <v>10</v>
      </c>
      <c r="C31" s="14">
        <v>0</v>
      </c>
      <c r="D31" s="17" t="s">
        <v>63</v>
      </c>
      <c r="E31" s="12" t="s">
        <v>64</v>
      </c>
      <c r="F31" s="15"/>
      <c r="G31" s="16"/>
      <c r="H31" s="16"/>
    </row>
    <row r="32" spans="1:8" ht="12.75" customHeight="1">
      <c r="A32" s="12" t="s">
        <v>271</v>
      </c>
      <c r="B32" s="13">
        <v>1</v>
      </c>
      <c r="C32" s="12">
        <v>0</v>
      </c>
      <c r="D32" s="17" t="s">
        <v>63</v>
      </c>
      <c r="E32" s="12" t="s">
        <v>65</v>
      </c>
      <c r="F32" s="15"/>
      <c r="G32" s="16"/>
      <c r="H32" s="16"/>
    </row>
    <row r="33" spans="1:8" ht="12.75" customHeight="1">
      <c r="A33" s="12" t="s">
        <v>66</v>
      </c>
      <c r="B33" s="13">
        <v>1</v>
      </c>
      <c r="C33" s="12">
        <v>0</v>
      </c>
      <c r="D33" s="17" t="s">
        <v>63</v>
      </c>
      <c r="E33" s="12" t="s">
        <v>67</v>
      </c>
      <c r="F33" s="15"/>
      <c r="G33" s="16"/>
      <c r="H33" s="16"/>
    </row>
    <row r="34" spans="1:8" ht="51.75" customHeight="1">
      <c r="A34" s="12" t="s">
        <v>68</v>
      </c>
      <c r="B34" s="13">
        <v>10</v>
      </c>
      <c r="C34" s="12">
        <v>0</v>
      </c>
      <c r="D34" s="17" t="s">
        <v>11</v>
      </c>
      <c r="E34" s="12" t="s">
        <v>69</v>
      </c>
      <c r="F34" s="15"/>
      <c r="G34" s="16"/>
      <c r="H34" s="16"/>
    </row>
    <row r="35" spans="1:8" ht="12.75" customHeight="1">
      <c r="A35" s="8" t="s">
        <v>70</v>
      </c>
      <c r="B35" s="9"/>
      <c r="C35" s="9"/>
      <c r="D35" s="9"/>
      <c r="E35" s="9"/>
      <c r="F35" s="10"/>
      <c r="G35" s="11"/>
      <c r="H35" s="11"/>
    </row>
    <row r="36" spans="1:8" ht="25.5" customHeight="1">
      <c r="A36" s="12" t="s">
        <v>71</v>
      </c>
      <c r="B36" s="13">
        <v>3</v>
      </c>
      <c r="C36" s="12">
        <v>500</v>
      </c>
      <c r="D36" s="17" t="s">
        <v>11</v>
      </c>
      <c r="E36" s="12" t="s">
        <v>282</v>
      </c>
      <c r="F36" s="15"/>
      <c r="G36" s="16"/>
      <c r="H36" s="16"/>
    </row>
    <row r="37" spans="1:8" ht="39" customHeight="1">
      <c r="A37" s="12" t="s">
        <v>72</v>
      </c>
      <c r="B37" s="13">
        <v>20</v>
      </c>
      <c r="C37" s="14">
        <v>1000</v>
      </c>
      <c r="D37" s="17" t="s">
        <v>11</v>
      </c>
      <c r="E37" s="12" t="s">
        <v>73</v>
      </c>
      <c r="F37" s="15"/>
      <c r="G37" s="16"/>
      <c r="H37" s="16"/>
    </row>
    <row r="38" spans="1:8" ht="25.5" customHeight="1">
      <c r="A38" s="12" t="s">
        <v>74</v>
      </c>
      <c r="B38" s="20" t="s">
        <v>75</v>
      </c>
      <c r="C38" s="14">
        <v>330</v>
      </c>
      <c r="D38" s="12" t="s">
        <v>18</v>
      </c>
      <c r="E38" s="12" t="s">
        <v>76</v>
      </c>
      <c r="F38" s="15"/>
      <c r="G38" s="16"/>
      <c r="H38" s="16"/>
    </row>
    <row r="39" spans="1:8" ht="12.75" customHeight="1">
      <c r="A39" s="12" t="s">
        <v>77</v>
      </c>
      <c r="B39" s="13">
        <v>3</v>
      </c>
      <c r="C39" s="12">
        <v>390</v>
      </c>
      <c r="D39" s="12" t="s">
        <v>18</v>
      </c>
      <c r="E39" s="12" t="s">
        <v>78</v>
      </c>
      <c r="F39" s="15"/>
      <c r="G39" s="16"/>
      <c r="H39" s="16"/>
    </row>
    <row r="40" spans="1:8" ht="12.75" customHeight="1">
      <c r="A40" s="12" t="s">
        <v>79</v>
      </c>
      <c r="B40" s="13">
        <v>0</v>
      </c>
      <c r="C40" s="12">
        <v>0</v>
      </c>
      <c r="D40" s="17">
        <v>0</v>
      </c>
      <c r="E40" s="12" t="s">
        <v>283</v>
      </c>
      <c r="F40" s="15"/>
      <c r="G40" s="16"/>
      <c r="H40" s="16"/>
    </row>
    <row r="41" spans="1:8" ht="12.75" customHeight="1">
      <c r="A41" s="12" t="s">
        <v>80</v>
      </c>
      <c r="B41" s="13">
        <v>0</v>
      </c>
      <c r="C41" s="12">
        <v>0</v>
      </c>
      <c r="D41" s="12" t="s">
        <v>30</v>
      </c>
      <c r="E41" s="12">
        <v>0</v>
      </c>
      <c r="F41" s="15"/>
      <c r="G41" s="16"/>
      <c r="H41" s="16"/>
    </row>
    <row r="42" spans="1:8" ht="66" customHeight="1">
      <c r="A42" s="12" t="s">
        <v>81</v>
      </c>
      <c r="B42" s="13">
        <v>2</v>
      </c>
      <c r="C42" s="12">
        <v>770</v>
      </c>
      <c r="D42" s="19" t="s">
        <v>272</v>
      </c>
      <c r="E42" s="12" t="s">
        <v>82</v>
      </c>
      <c r="F42" s="15"/>
      <c r="G42" s="16"/>
      <c r="H42" s="16"/>
    </row>
    <row r="43" spans="1:8" ht="25.5" customHeight="1">
      <c r="A43" s="12" t="s">
        <v>83</v>
      </c>
      <c r="B43" s="13">
        <v>0</v>
      </c>
      <c r="C43" s="14">
        <v>0</v>
      </c>
      <c r="D43" s="17" t="s">
        <v>11</v>
      </c>
      <c r="E43" s="12" t="s">
        <v>84</v>
      </c>
      <c r="F43" s="15"/>
      <c r="G43" s="16"/>
      <c r="H43" s="16"/>
    </row>
    <row r="44" spans="1:8" ht="12.75" customHeight="1">
      <c r="A44" s="12" t="s">
        <v>85</v>
      </c>
      <c r="B44" s="13">
        <v>3</v>
      </c>
      <c r="C44" s="12">
        <v>100</v>
      </c>
      <c r="D44" s="17" t="s">
        <v>18</v>
      </c>
      <c r="E44" s="12" t="s">
        <v>86</v>
      </c>
      <c r="F44" s="15"/>
      <c r="G44" s="16"/>
      <c r="H44" s="16"/>
    </row>
    <row r="45" spans="1:8" ht="39" customHeight="1">
      <c r="A45" s="12" t="s">
        <v>87</v>
      </c>
      <c r="B45" s="13">
        <v>0</v>
      </c>
      <c r="C45" s="12">
        <v>0</v>
      </c>
      <c r="D45" s="17" t="s">
        <v>30</v>
      </c>
      <c r="E45" s="12" t="s">
        <v>88</v>
      </c>
      <c r="F45" s="15"/>
      <c r="G45" s="16"/>
      <c r="H45" s="16"/>
    </row>
    <row r="46" spans="1:8" ht="25.5" customHeight="1">
      <c r="A46" s="14" t="s">
        <v>273</v>
      </c>
      <c r="B46" s="13">
        <v>2</v>
      </c>
      <c r="C46" s="14">
        <v>6600</v>
      </c>
      <c r="D46" s="14" t="s">
        <v>18</v>
      </c>
      <c r="E46" s="14" t="s">
        <v>89</v>
      </c>
      <c r="F46" s="21"/>
      <c r="G46" s="22"/>
      <c r="H46" s="22" t="s">
        <v>276</v>
      </c>
    </row>
    <row r="47" spans="1:8" ht="25.5" customHeight="1">
      <c r="A47" s="23" t="s">
        <v>90</v>
      </c>
      <c r="B47" s="24">
        <v>1</v>
      </c>
      <c r="C47" s="138">
        <v>4000</v>
      </c>
      <c r="D47" s="23" t="s">
        <v>91</v>
      </c>
      <c r="E47" s="23" t="s">
        <v>92</v>
      </c>
      <c r="F47" s="26"/>
      <c r="G47" s="27"/>
      <c r="H47" s="27"/>
    </row>
    <row r="48" spans="1:8" ht="25.5" customHeight="1">
      <c r="A48" s="23" t="s">
        <v>93</v>
      </c>
      <c r="B48" s="24">
        <v>1</v>
      </c>
      <c r="C48" s="139">
        <v>4000</v>
      </c>
      <c r="D48" s="23" t="s">
        <v>11</v>
      </c>
      <c r="E48" s="23" t="s">
        <v>94</v>
      </c>
      <c r="F48" s="26"/>
      <c r="G48" s="27" t="s">
        <v>30</v>
      </c>
      <c r="H48" s="27"/>
    </row>
    <row r="49" spans="1:8" ht="12.75" customHeight="1">
      <c r="A49" s="17" t="s">
        <v>95</v>
      </c>
      <c r="B49" s="24">
        <v>1</v>
      </c>
      <c r="C49" s="28">
        <v>90</v>
      </c>
      <c r="D49" s="17" t="s">
        <v>18</v>
      </c>
      <c r="E49" s="17"/>
      <c r="F49" s="29"/>
      <c r="G49" s="4"/>
      <c r="H49" s="4"/>
    </row>
    <row r="50" spans="1:8" ht="25.5" customHeight="1">
      <c r="A50" s="17" t="s">
        <v>96</v>
      </c>
      <c r="B50" s="24" t="s">
        <v>97</v>
      </c>
      <c r="C50" s="28">
        <v>75</v>
      </c>
      <c r="D50" s="17" t="s">
        <v>11</v>
      </c>
      <c r="E50" s="17" t="s">
        <v>98</v>
      </c>
      <c r="F50" s="29"/>
      <c r="G50" s="4"/>
      <c r="H50" s="4"/>
    </row>
    <row r="51" spans="1:8" ht="39" customHeight="1">
      <c r="A51" s="17" t="s">
        <v>99</v>
      </c>
      <c r="B51" s="24" t="s">
        <v>100</v>
      </c>
      <c r="C51" s="139">
        <v>250</v>
      </c>
      <c r="D51" s="17" t="s">
        <v>11</v>
      </c>
      <c r="E51" s="30" t="s">
        <v>101</v>
      </c>
      <c r="F51" s="29"/>
      <c r="G51" s="4"/>
      <c r="H51" s="4"/>
    </row>
    <row r="52" spans="1:8" ht="25.5" customHeight="1">
      <c r="A52" s="17" t="s">
        <v>102</v>
      </c>
      <c r="B52" s="24">
        <v>0</v>
      </c>
      <c r="C52" s="28">
        <v>0</v>
      </c>
      <c r="D52" s="17" t="s">
        <v>103</v>
      </c>
      <c r="E52" s="17" t="s">
        <v>104</v>
      </c>
      <c r="F52" s="29"/>
      <c r="G52" s="4"/>
      <c r="H52" s="4"/>
    </row>
    <row r="53" spans="1:8" ht="12.75" customHeight="1">
      <c r="A53" s="17" t="s">
        <v>105</v>
      </c>
      <c r="B53" s="24">
        <v>1</v>
      </c>
      <c r="C53" s="28">
        <v>30</v>
      </c>
      <c r="D53" s="17" t="s">
        <v>18</v>
      </c>
      <c r="E53" s="17"/>
      <c r="F53" s="29"/>
      <c r="G53" s="4"/>
      <c r="H53" s="4"/>
    </row>
    <row r="54" spans="1:8" ht="12.75" customHeight="1">
      <c r="A54" s="31" t="s">
        <v>106</v>
      </c>
      <c r="B54" s="32"/>
      <c r="C54" s="32"/>
      <c r="D54" s="33"/>
      <c r="E54" s="33"/>
      <c r="F54" s="34"/>
      <c r="G54" s="35"/>
      <c r="H54" s="35"/>
    </row>
    <row r="55" spans="1:8" ht="12.75" customHeight="1">
      <c r="A55" s="17" t="s">
        <v>107</v>
      </c>
      <c r="B55" s="24">
        <v>1</v>
      </c>
      <c r="C55" s="139">
        <v>3000</v>
      </c>
      <c r="D55" s="17" t="s">
        <v>108</v>
      </c>
      <c r="E55" s="17"/>
      <c r="F55" s="29"/>
      <c r="G55" s="4"/>
      <c r="H55" s="4"/>
    </row>
    <row r="56" spans="1:8" ht="12.75" customHeight="1">
      <c r="A56" s="17" t="s">
        <v>109</v>
      </c>
      <c r="B56" s="24">
        <v>1</v>
      </c>
      <c r="C56" s="28">
        <v>1500</v>
      </c>
      <c r="D56" s="17" t="s">
        <v>63</v>
      </c>
      <c r="E56" s="17" t="s">
        <v>110</v>
      </c>
      <c r="F56" s="29"/>
      <c r="G56" s="4"/>
      <c r="H56" s="4" t="s">
        <v>275</v>
      </c>
    </row>
    <row r="57" spans="1:8" ht="12.75" customHeight="1">
      <c r="A57" s="17" t="s">
        <v>111</v>
      </c>
      <c r="B57" s="24">
        <v>3</v>
      </c>
      <c r="C57" s="28">
        <v>120</v>
      </c>
      <c r="D57" s="17" t="s">
        <v>112</v>
      </c>
      <c r="E57" s="17"/>
      <c r="F57" s="29"/>
      <c r="G57" s="4"/>
      <c r="H57" s="4"/>
    </row>
    <row r="58" spans="1:8" ht="12.75" customHeight="1">
      <c r="A58" s="17" t="s">
        <v>113</v>
      </c>
      <c r="B58" s="24">
        <v>0</v>
      </c>
      <c r="C58" s="28">
        <v>0</v>
      </c>
      <c r="D58" s="17">
        <v>0</v>
      </c>
      <c r="E58" s="17"/>
      <c r="F58" s="29"/>
      <c r="G58" s="4"/>
      <c r="H58" s="4"/>
    </row>
    <row r="59" spans="1:8" ht="12.75" customHeight="1">
      <c r="A59" s="17" t="s">
        <v>114</v>
      </c>
      <c r="B59" s="24">
        <v>3</v>
      </c>
      <c r="C59" s="28">
        <v>480</v>
      </c>
      <c r="D59" s="17" t="s">
        <v>115</v>
      </c>
      <c r="E59" s="17"/>
      <c r="F59" s="29"/>
      <c r="G59" s="4"/>
      <c r="H59" s="4"/>
    </row>
    <row r="60" spans="1:8" ht="12.75" customHeight="1">
      <c r="A60" s="17" t="s">
        <v>116</v>
      </c>
      <c r="B60" s="24">
        <v>1</v>
      </c>
      <c r="C60" s="28">
        <v>140</v>
      </c>
      <c r="D60" s="17" t="s">
        <v>18</v>
      </c>
      <c r="E60" s="17"/>
      <c r="F60" s="29"/>
      <c r="G60" s="4"/>
      <c r="H60" s="4"/>
    </row>
    <row r="61" spans="1:8" ht="12.75" customHeight="1">
      <c r="A61" s="17" t="s">
        <v>117</v>
      </c>
      <c r="B61" s="24">
        <v>1</v>
      </c>
      <c r="C61" s="28">
        <v>160</v>
      </c>
      <c r="D61" s="17" t="s">
        <v>18</v>
      </c>
      <c r="E61" s="17"/>
      <c r="F61" s="29"/>
      <c r="G61" s="4"/>
      <c r="H61" s="4"/>
    </row>
    <row r="62" spans="1:8" ht="12.75" customHeight="1">
      <c r="A62" s="17" t="s">
        <v>118</v>
      </c>
      <c r="B62" s="24">
        <v>1</v>
      </c>
      <c r="C62" s="28">
        <v>2200</v>
      </c>
      <c r="D62" s="17" t="s">
        <v>119</v>
      </c>
      <c r="E62" s="17"/>
      <c r="F62" s="29"/>
      <c r="G62" s="4"/>
      <c r="H62" s="4"/>
    </row>
    <row r="63" spans="1:8" ht="39" customHeight="1">
      <c r="A63" s="17" t="s">
        <v>120</v>
      </c>
      <c r="B63" s="36">
        <v>26</v>
      </c>
      <c r="C63" s="25">
        <v>50</v>
      </c>
      <c r="D63" s="17" t="s">
        <v>115</v>
      </c>
      <c r="E63" s="17" t="s">
        <v>121</v>
      </c>
      <c r="F63" s="29"/>
      <c r="G63" s="4"/>
      <c r="H63" s="4"/>
    </row>
    <row r="64" spans="1:8" ht="12.75" customHeight="1">
      <c r="A64" s="17" t="s">
        <v>122</v>
      </c>
      <c r="B64" s="24">
        <v>1</v>
      </c>
      <c r="C64" s="28">
        <v>500</v>
      </c>
      <c r="D64" s="17" t="s">
        <v>18</v>
      </c>
      <c r="E64" s="17" t="s">
        <v>123</v>
      </c>
      <c r="F64" s="29"/>
      <c r="G64" s="4"/>
      <c r="H64" s="4"/>
    </row>
    <row r="65" spans="1:8" ht="25.5" customHeight="1">
      <c r="A65" s="17" t="s">
        <v>124</v>
      </c>
      <c r="B65" s="24">
        <v>1</v>
      </c>
      <c r="C65" s="28">
        <v>70</v>
      </c>
      <c r="D65" s="17" t="s">
        <v>125</v>
      </c>
      <c r="E65" s="17" t="s">
        <v>123</v>
      </c>
      <c r="F65" s="29"/>
      <c r="G65" s="4"/>
      <c r="H65" s="4"/>
    </row>
    <row r="66" spans="1:8" ht="12.75" customHeight="1">
      <c r="A66" s="17" t="s">
        <v>126</v>
      </c>
      <c r="B66" s="28">
        <v>1</v>
      </c>
      <c r="C66" s="28">
        <v>150</v>
      </c>
      <c r="D66" s="17" t="s">
        <v>18</v>
      </c>
      <c r="E66" s="17" t="s">
        <v>30</v>
      </c>
      <c r="F66" s="29"/>
      <c r="G66" s="4"/>
      <c r="H66" s="4"/>
    </row>
    <row r="67" spans="1:8" ht="12.75" customHeight="1">
      <c r="A67" s="17" t="s">
        <v>127</v>
      </c>
      <c r="B67" s="28">
        <v>0</v>
      </c>
      <c r="C67" s="28">
        <v>0</v>
      </c>
      <c r="D67" s="17">
        <v>0</v>
      </c>
      <c r="E67" s="17">
        <v>0</v>
      </c>
      <c r="F67" s="29"/>
      <c r="G67" s="4"/>
      <c r="H67" s="4"/>
    </row>
    <row r="68" spans="1:8" ht="12.75" customHeight="1">
      <c r="A68" s="31" t="s">
        <v>128</v>
      </c>
      <c r="B68" s="32"/>
      <c r="C68" s="32"/>
      <c r="D68" s="33"/>
      <c r="E68" s="33" t="s">
        <v>129</v>
      </c>
      <c r="F68" s="34"/>
      <c r="G68" s="35"/>
      <c r="H68" s="35"/>
    </row>
    <row r="69" spans="1:8" ht="25.5" customHeight="1">
      <c r="A69" s="17" t="s">
        <v>130</v>
      </c>
      <c r="B69" s="24">
        <v>1</v>
      </c>
      <c r="C69" s="28">
        <v>500</v>
      </c>
      <c r="D69" s="17" t="s">
        <v>131</v>
      </c>
      <c r="E69" s="17" t="s">
        <v>132</v>
      </c>
      <c r="F69" s="29"/>
      <c r="G69" s="4"/>
      <c r="H69" s="4"/>
    </row>
    <row r="70" spans="1:8" ht="12.75" customHeight="1">
      <c r="A70" s="17" t="s">
        <v>133</v>
      </c>
      <c r="B70" s="28">
        <v>0</v>
      </c>
      <c r="C70" s="28">
        <v>0</v>
      </c>
      <c r="D70" s="17"/>
      <c r="E70" s="17"/>
      <c r="F70" s="29"/>
      <c r="G70" s="4"/>
      <c r="H70" s="4"/>
    </row>
    <row r="71" spans="1:8" ht="12.75" customHeight="1">
      <c r="A71" s="17" t="s">
        <v>134</v>
      </c>
      <c r="B71" s="28">
        <v>0</v>
      </c>
      <c r="C71" s="28">
        <v>0</v>
      </c>
      <c r="D71" s="17"/>
      <c r="E71" s="17"/>
      <c r="F71" s="29"/>
      <c r="G71" s="4"/>
      <c r="H71" s="4"/>
    </row>
    <row r="72" spans="1:8" ht="12.75" customHeight="1">
      <c r="A72" s="17" t="s">
        <v>135</v>
      </c>
      <c r="B72" s="28">
        <v>0</v>
      </c>
      <c r="C72" s="28">
        <v>0</v>
      </c>
      <c r="D72" s="17"/>
      <c r="E72" s="17"/>
      <c r="F72" s="29"/>
      <c r="G72" s="4"/>
      <c r="H72" s="4"/>
    </row>
    <row r="73" spans="1:8" ht="25.5" customHeight="1">
      <c r="A73" s="17" t="s">
        <v>136</v>
      </c>
      <c r="B73" s="28">
        <v>0</v>
      </c>
      <c r="C73" s="28">
        <v>0</v>
      </c>
      <c r="D73" s="17" t="s">
        <v>11</v>
      </c>
      <c r="E73" s="17" t="s">
        <v>137</v>
      </c>
      <c r="F73" s="29"/>
      <c r="G73" s="4"/>
      <c r="H73" s="4"/>
    </row>
    <row r="74" spans="1:8" ht="12.75" customHeight="1">
      <c r="A74" s="17" t="s">
        <v>138</v>
      </c>
      <c r="B74" s="24">
        <v>1</v>
      </c>
      <c r="C74" s="28">
        <v>500</v>
      </c>
      <c r="D74" s="17" t="s">
        <v>274</v>
      </c>
      <c r="E74" s="17" t="s">
        <v>139</v>
      </c>
      <c r="F74" s="29"/>
      <c r="G74" s="4"/>
      <c r="H74" s="4"/>
    </row>
    <row r="75" spans="1:8" ht="12.75" customHeight="1">
      <c r="A75" s="17" t="s">
        <v>140</v>
      </c>
      <c r="B75" s="37">
        <v>4</v>
      </c>
      <c r="C75" s="17">
        <v>0</v>
      </c>
      <c r="D75" s="17" t="s">
        <v>11</v>
      </c>
      <c r="E75" s="17" t="s">
        <v>141</v>
      </c>
      <c r="F75" s="38"/>
      <c r="G75" s="39"/>
      <c r="H75" s="39"/>
    </row>
    <row r="76" spans="1:8" ht="12.75" customHeight="1">
      <c r="A76" s="17" t="s">
        <v>142</v>
      </c>
      <c r="B76" s="24">
        <v>2</v>
      </c>
      <c r="C76" s="28">
        <v>10</v>
      </c>
      <c r="D76" s="17" t="s">
        <v>18</v>
      </c>
      <c r="E76" s="17"/>
      <c r="F76" s="29"/>
      <c r="G76" s="4"/>
      <c r="H76" s="4"/>
    </row>
    <row r="77" spans="1:8" ht="12.75" customHeight="1">
      <c r="A77" s="40" t="s">
        <v>143</v>
      </c>
      <c r="B77" s="41"/>
      <c r="C77" s="41">
        <f>SUM(C4:C76)</f>
        <v>43390</v>
      </c>
      <c r="D77" s="33"/>
      <c r="E77" s="33"/>
      <c r="F77" s="34"/>
      <c r="G77" s="35"/>
      <c r="H77" s="35"/>
    </row>
    <row r="78" spans="1:8" ht="39" customHeight="1">
      <c r="A78" s="42" t="s">
        <v>144</v>
      </c>
      <c r="B78" s="43"/>
      <c r="C78" s="43"/>
      <c r="D78" s="43"/>
      <c r="E78" s="43"/>
      <c r="F78" s="4"/>
      <c r="G78" s="4"/>
      <c r="H78" s="4"/>
    </row>
    <row r="79" spans="1:8" ht="39" customHeight="1">
      <c r="A79" s="39" t="s">
        <v>145</v>
      </c>
      <c r="B79" s="4"/>
      <c r="C79" s="4"/>
      <c r="D79" s="4"/>
      <c r="E79" s="4"/>
      <c r="F79" s="4"/>
      <c r="G79" s="4"/>
      <c r="H79" s="4"/>
    </row>
    <row r="80" spans="1:8" ht="25.5" customHeight="1">
      <c r="A80" s="39" t="s">
        <v>146</v>
      </c>
      <c r="B80" s="4"/>
      <c r="C80" s="4"/>
      <c r="D80" s="4"/>
      <c r="E80" s="4"/>
      <c r="F80" s="4"/>
      <c r="G80" s="4"/>
      <c r="H80" s="4"/>
    </row>
    <row r="81" spans="1:8" ht="51.75" customHeight="1">
      <c r="A81" s="39" t="s">
        <v>147</v>
      </c>
      <c r="B81" s="4"/>
      <c r="C81" s="4"/>
      <c r="D81" s="4"/>
      <c r="E81" s="4"/>
      <c r="F81" s="4"/>
      <c r="G81" s="4"/>
      <c r="H81" s="4"/>
    </row>
    <row r="82" spans="1:8" ht="12.75" customHeight="1">
      <c r="A82" s="39"/>
      <c r="B82" s="4"/>
      <c r="C82" s="4"/>
      <c r="D82" s="39"/>
      <c r="E82" s="39"/>
      <c r="F82" s="4"/>
      <c r="G82" s="4"/>
      <c r="H82" s="44"/>
    </row>
  </sheetData>
  <printOptions/>
  <pageMargins left="0.75" right="0.75" top="1" bottom="1" header="0.5" footer="0.5"/>
  <pageSetup fitToHeight="0" fitToWidth="0" horizontalDpi="300" verticalDpi="300" orientation="portrait" paperSize="9" scale="75" r:id="rId3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4">
      <selection activeCell="A1" sqref="A1"/>
    </sheetView>
  </sheetViews>
  <sheetFormatPr defaultColWidth="9.140625" defaultRowHeight="12.75"/>
  <cols>
    <col min="1" max="22" width="7.00390625" style="0" bestFit="1" customWidth="1"/>
    <col min="23" max="23" width="8.00390625" style="0" bestFit="1" customWidth="1"/>
  </cols>
  <sheetData>
    <row r="1" spans="1:23" ht="21" customHeight="1">
      <c r="A1" s="45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5"/>
    </row>
    <row r="2" spans="1:23" ht="91.5" customHeight="1">
      <c r="A2" s="47" t="s">
        <v>18</v>
      </c>
      <c r="B2" s="48" t="s">
        <v>149</v>
      </c>
      <c r="C2" s="48" t="s">
        <v>150</v>
      </c>
      <c r="D2" s="48" t="s">
        <v>151</v>
      </c>
      <c r="E2" s="48" t="s">
        <v>34</v>
      </c>
      <c r="F2" s="48" t="s">
        <v>41</v>
      </c>
      <c r="G2" s="48" t="s">
        <v>51</v>
      </c>
      <c r="H2" s="48" t="s">
        <v>152</v>
      </c>
      <c r="I2" s="48" t="s">
        <v>153</v>
      </c>
      <c r="J2" s="48" t="s">
        <v>154</v>
      </c>
      <c r="K2" s="49" t="s">
        <v>142</v>
      </c>
      <c r="L2" s="48" t="s">
        <v>155</v>
      </c>
      <c r="M2" s="48" t="s">
        <v>156</v>
      </c>
      <c r="N2" s="48" t="s">
        <v>157</v>
      </c>
      <c r="O2" s="49" t="s">
        <v>158</v>
      </c>
      <c r="P2" s="49" t="s">
        <v>95</v>
      </c>
      <c r="Q2" s="49" t="s">
        <v>159</v>
      </c>
      <c r="R2" s="49" t="s">
        <v>111</v>
      </c>
      <c r="S2" s="49" t="s">
        <v>113</v>
      </c>
      <c r="T2" s="49" t="s">
        <v>114</v>
      </c>
      <c r="U2" s="49" t="s">
        <v>122</v>
      </c>
      <c r="V2" s="49" t="s">
        <v>138</v>
      </c>
      <c r="W2" s="15"/>
    </row>
    <row r="3" spans="1:23" ht="78.75" customHeight="1">
      <c r="A3" s="50" t="s">
        <v>160</v>
      </c>
      <c r="B3" s="51" t="s">
        <v>52</v>
      </c>
      <c r="C3" s="51" t="s">
        <v>161</v>
      </c>
      <c r="D3" s="51" t="s">
        <v>162</v>
      </c>
      <c r="E3" s="51" t="s">
        <v>163</v>
      </c>
      <c r="F3" s="52" t="s">
        <v>159</v>
      </c>
      <c r="G3" s="53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16"/>
    </row>
    <row r="4" spans="1:23" ht="117.75" customHeight="1">
      <c r="A4" s="47" t="s">
        <v>164</v>
      </c>
      <c r="B4" s="48" t="s">
        <v>16</v>
      </c>
      <c r="C4" s="48" t="s">
        <v>165</v>
      </c>
      <c r="D4" s="48" t="s">
        <v>36</v>
      </c>
      <c r="E4" s="48" t="s">
        <v>45</v>
      </c>
      <c r="F4" s="48" t="s">
        <v>47</v>
      </c>
      <c r="G4" s="48" t="s">
        <v>166</v>
      </c>
      <c r="H4" s="48" t="s">
        <v>167</v>
      </c>
      <c r="I4" s="48" t="s">
        <v>62</v>
      </c>
      <c r="J4" s="48" t="s">
        <v>168</v>
      </c>
      <c r="K4" s="48" t="s">
        <v>169</v>
      </c>
      <c r="L4" s="49" t="s">
        <v>96</v>
      </c>
      <c r="M4" s="49" t="s">
        <v>159</v>
      </c>
      <c r="N4" s="49" t="s">
        <v>111</v>
      </c>
      <c r="O4" s="49" t="s">
        <v>130</v>
      </c>
      <c r="P4" s="49" t="s">
        <v>170</v>
      </c>
      <c r="Q4" s="15"/>
      <c r="R4" s="16"/>
      <c r="S4" s="16"/>
      <c r="T4" s="16"/>
      <c r="U4" s="16"/>
      <c r="V4" s="16"/>
      <c r="W4" s="16"/>
    </row>
    <row r="5" spans="1:23" ht="78.75" customHeight="1">
      <c r="A5" s="50" t="s">
        <v>171</v>
      </c>
      <c r="B5" s="51" t="s">
        <v>172</v>
      </c>
      <c r="C5" s="51" t="s">
        <v>173</v>
      </c>
      <c r="D5" s="52" t="s">
        <v>159</v>
      </c>
      <c r="E5" s="52" t="s">
        <v>109</v>
      </c>
      <c r="F5" s="52" t="s">
        <v>111</v>
      </c>
      <c r="G5" s="52" t="s">
        <v>142</v>
      </c>
      <c r="H5" s="51" t="s">
        <v>174</v>
      </c>
      <c r="I5" s="56"/>
      <c r="J5" s="55"/>
      <c r="K5" s="55"/>
      <c r="L5" s="55"/>
      <c r="M5" s="55"/>
      <c r="N5" s="55"/>
      <c r="O5" s="55"/>
      <c r="P5" s="55"/>
      <c r="Q5" s="16"/>
      <c r="R5" s="16"/>
      <c r="S5" s="16"/>
      <c r="T5" s="16"/>
      <c r="U5" s="16"/>
      <c r="V5" s="16"/>
      <c r="W5" s="16"/>
    </row>
    <row r="6" spans="1:23" ht="78.75" customHeight="1">
      <c r="A6" s="47" t="s">
        <v>175</v>
      </c>
      <c r="B6" s="48" t="s">
        <v>172</v>
      </c>
      <c r="C6" s="48" t="s">
        <v>176</v>
      </c>
      <c r="D6" s="49" t="s">
        <v>159</v>
      </c>
      <c r="E6" s="49" t="s">
        <v>107</v>
      </c>
      <c r="F6" s="53"/>
      <c r="G6" s="54"/>
      <c r="H6" s="54"/>
      <c r="I6" s="5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91.5" customHeight="1">
      <c r="A7" s="50" t="s">
        <v>177</v>
      </c>
      <c r="B7" s="58" t="s">
        <v>178</v>
      </c>
      <c r="C7" s="51" t="s">
        <v>179</v>
      </c>
      <c r="D7" s="51" t="s">
        <v>153</v>
      </c>
      <c r="E7" s="51" t="s">
        <v>180</v>
      </c>
      <c r="F7" s="51" t="s">
        <v>181</v>
      </c>
      <c r="G7" s="51" t="s">
        <v>169</v>
      </c>
      <c r="H7" s="52" t="s">
        <v>159</v>
      </c>
      <c r="I7" s="52" t="s">
        <v>126</v>
      </c>
      <c r="J7" s="59"/>
      <c r="K7" s="5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78.75" customHeight="1">
      <c r="A8" s="47" t="s">
        <v>182</v>
      </c>
      <c r="B8" s="48" t="s">
        <v>149</v>
      </c>
      <c r="C8" s="48" t="s">
        <v>56</v>
      </c>
      <c r="D8" s="48" t="s">
        <v>183</v>
      </c>
      <c r="E8" s="48" t="s">
        <v>184</v>
      </c>
      <c r="F8" s="48" t="s">
        <v>80</v>
      </c>
      <c r="G8" s="48" t="s">
        <v>185</v>
      </c>
      <c r="H8" s="48" t="s">
        <v>87</v>
      </c>
      <c r="I8" s="49" t="s">
        <v>186</v>
      </c>
      <c r="J8" s="49" t="s">
        <v>159</v>
      </c>
      <c r="K8" s="49" t="s">
        <v>130</v>
      </c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78.75" customHeight="1">
      <c r="A9" s="50" t="s">
        <v>187</v>
      </c>
      <c r="B9" s="51" t="s">
        <v>188</v>
      </c>
      <c r="C9" s="51" t="s">
        <v>165</v>
      </c>
      <c r="D9" s="51" t="s">
        <v>189</v>
      </c>
      <c r="E9" s="52" t="s">
        <v>159</v>
      </c>
      <c r="F9" s="52" t="s">
        <v>190</v>
      </c>
      <c r="G9" s="56"/>
      <c r="H9" s="55"/>
      <c r="I9" s="55"/>
      <c r="J9" s="55"/>
      <c r="K9" s="5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2.75" customHeight="1">
      <c r="A10" s="60"/>
      <c r="B10" s="61"/>
      <c r="C10" s="61"/>
      <c r="D10" s="61"/>
      <c r="E10" s="61"/>
      <c r="F10" s="61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2.75" customHeight="1">
      <c r="A11" s="62" t="s">
        <v>43</v>
      </c>
      <c r="B11" s="29" t="s">
        <v>191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6" customHeight="1">
      <c r="A12" s="63" t="s">
        <v>120</v>
      </c>
      <c r="B12" s="64" t="s">
        <v>192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9" customHeight="1">
      <c r="A13" s="63" t="s">
        <v>140</v>
      </c>
      <c r="B13" s="64" t="s">
        <v>192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>
      <c r="A14" s="6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5" width="5.00390625" style="0" bestFit="1" customWidth="1"/>
    <col min="6" max="7" width="6.00390625" style="0" bestFit="1" customWidth="1"/>
    <col min="8" max="13" width="5.00390625" style="0" bestFit="1" customWidth="1"/>
    <col min="14" max="15" width="0" style="0" hidden="1" customWidth="1"/>
    <col min="16" max="17" width="5.00390625" style="0" bestFit="1" customWidth="1"/>
    <col min="18" max="19" width="7.00390625" style="0" bestFit="1" customWidth="1"/>
    <col min="20" max="20" width="8.00390625" style="0" bestFit="1" customWidth="1"/>
  </cols>
  <sheetData>
    <row r="1" spans="1:20" ht="51" customHeight="1">
      <c r="A1" s="65" t="s">
        <v>1</v>
      </c>
      <c r="B1" s="66" t="s">
        <v>2</v>
      </c>
      <c r="C1" s="67" t="s">
        <v>193</v>
      </c>
      <c r="D1" s="68" t="s">
        <v>194</v>
      </c>
      <c r="E1" s="67" t="s">
        <v>195</v>
      </c>
      <c r="F1" s="68" t="s">
        <v>196</v>
      </c>
      <c r="G1" s="67"/>
      <c r="H1" s="68" t="s">
        <v>197</v>
      </c>
      <c r="I1" s="67" t="s">
        <v>198</v>
      </c>
      <c r="J1" s="68" t="s">
        <v>199</v>
      </c>
      <c r="K1" s="67" t="s">
        <v>200</v>
      </c>
      <c r="L1" s="68" t="s">
        <v>201</v>
      </c>
      <c r="M1" s="67" t="s">
        <v>202</v>
      </c>
      <c r="N1" s="67"/>
      <c r="O1" s="69"/>
      <c r="P1" s="70" t="s">
        <v>203</v>
      </c>
      <c r="Q1" s="29"/>
      <c r="R1" s="4"/>
      <c r="S1" s="4"/>
      <c r="T1" s="4"/>
    </row>
    <row r="2" spans="1:20" ht="12.75" customHeight="1">
      <c r="A2" s="71" t="s">
        <v>204</v>
      </c>
      <c r="B2" s="71"/>
      <c r="C2" s="72">
        <f>B76-C65</f>
        <v>-0.49543859649122624</v>
      </c>
      <c r="D2" s="72">
        <f>B75-D65</f>
        <v>1.1696491228070194</v>
      </c>
      <c r="E2" s="72">
        <f>B74-E65</f>
        <v>3.939473684210528</v>
      </c>
      <c r="F2" s="72">
        <f>B75-F65</f>
        <v>-0.8403508771929804</v>
      </c>
      <c r="G2" s="72">
        <f>B74-G65</f>
        <v>-3.350526315789473</v>
      </c>
      <c r="H2" s="72">
        <f>B75-H65</f>
        <v>-0.770350877192981</v>
      </c>
      <c r="I2" s="72">
        <f>B74-I65</f>
        <v>0.44947368421052847</v>
      </c>
      <c r="J2" s="72">
        <f>B75-J65</f>
        <v>-7.470350877192981</v>
      </c>
      <c r="K2" s="72">
        <f>B74-K65</f>
        <v>3.099473684210528</v>
      </c>
      <c r="L2" s="72">
        <f>B74-L65</f>
        <v>0.4394736842105278</v>
      </c>
      <c r="M2" s="72">
        <f>B74-M65</f>
        <v>3.8294736842105275</v>
      </c>
      <c r="N2" s="72"/>
      <c r="O2" s="72"/>
      <c r="P2" s="73">
        <f aca="true" t="shared" si="0" ref="P2:P24">SUM(C2:O2)</f>
        <v>1.687538997430238E-14</v>
      </c>
      <c r="Q2" s="74"/>
      <c r="R2" s="4"/>
      <c r="S2" s="4"/>
      <c r="T2" s="4"/>
    </row>
    <row r="3" spans="1:20" ht="12.75" customHeight="1">
      <c r="A3" s="75" t="s">
        <v>205</v>
      </c>
      <c r="B3" s="76">
        <v>1</v>
      </c>
      <c r="C3" s="70"/>
      <c r="D3" s="77"/>
      <c r="E3" s="70"/>
      <c r="F3" s="77"/>
      <c r="G3" s="70"/>
      <c r="H3" s="77"/>
      <c r="I3" s="70"/>
      <c r="J3" s="77">
        <v>4.5</v>
      </c>
      <c r="K3" s="70"/>
      <c r="L3" s="77"/>
      <c r="M3" s="70"/>
      <c r="N3" s="70"/>
      <c r="O3" s="70"/>
      <c r="P3" s="78">
        <f t="shared" si="0"/>
        <v>4.5</v>
      </c>
      <c r="Q3" s="29"/>
      <c r="R3" s="4"/>
      <c r="S3" s="4"/>
      <c r="T3" s="4"/>
    </row>
    <row r="4" spans="1:20" ht="12.75" customHeight="1">
      <c r="A4" s="75" t="s">
        <v>206</v>
      </c>
      <c r="B4" s="76">
        <v>1</v>
      </c>
      <c r="C4" s="70"/>
      <c r="D4" s="77"/>
      <c r="E4" s="70"/>
      <c r="F4" s="77"/>
      <c r="G4" s="70"/>
      <c r="H4" s="77">
        <v>3.7</v>
      </c>
      <c r="I4" s="70"/>
      <c r="J4" s="77"/>
      <c r="K4" s="70"/>
      <c r="L4" s="77"/>
      <c r="M4" s="70"/>
      <c r="N4" s="70"/>
      <c r="O4" s="70"/>
      <c r="P4" s="78">
        <f t="shared" si="0"/>
        <v>3.7</v>
      </c>
      <c r="Q4" s="29"/>
      <c r="R4" s="4"/>
      <c r="S4" s="4"/>
      <c r="T4" s="4"/>
    </row>
    <row r="5" spans="1:20" ht="12.75" customHeight="1">
      <c r="A5" s="75" t="s">
        <v>10</v>
      </c>
      <c r="B5" s="76">
        <v>1</v>
      </c>
      <c r="C5" s="70">
        <v>3.2</v>
      </c>
      <c r="D5" s="77"/>
      <c r="E5" s="70"/>
      <c r="F5" s="77"/>
      <c r="G5" s="70"/>
      <c r="H5" s="77"/>
      <c r="I5" s="70"/>
      <c r="J5" s="77"/>
      <c r="K5" s="70"/>
      <c r="L5" s="77"/>
      <c r="M5" s="70"/>
      <c r="N5" s="70"/>
      <c r="O5" s="70"/>
      <c r="P5" s="78">
        <f t="shared" si="0"/>
        <v>3.2</v>
      </c>
      <c r="Q5" s="29"/>
      <c r="R5" s="4"/>
      <c r="S5" s="4"/>
      <c r="T5" s="4"/>
    </row>
    <row r="6" spans="1:20" ht="12.75" customHeight="1">
      <c r="A6" s="75" t="s">
        <v>16</v>
      </c>
      <c r="B6" s="76">
        <v>1</v>
      </c>
      <c r="C6" s="70"/>
      <c r="D6" s="77">
        <v>1.3</v>
      </c>
      <c r="E6" s="70"/>
      <c r="F6" s="77"/>
      <c r="G6" s="70"/>
      <c r="H6" s="77"/>
      <c r="I6" s="70"/>
      <c r="J6" s="77"/>
      <c r="K6" s="70"/>
      <c r="L6" s="77"/>
      <c r="M6" s="70"/>
      <c r="N6" s="70"/>
      <c r="O6" s="70"/>
      <c r="P6" s="78">
        <f t="shared" si="0"/>
        <v>1.3</v>
      </c>
      <c r="Q6" s="79"/>
      <c r="R6" s="4"/>
      <c r="S6" s="4"/>
      <c r="T6" s="4"/>
    </row>
    <row r="7" spans="1:20" ht="12.75" customHeight="1">
      <c r="A7" s="75" t="s">
        <v>207</v>
      </c>
      <c r="B7" s="76">
        <v>1</v>
      </c>
      <c r="C7" s="70"/>
      <c r="D7" s="77"/>
      <c r="E7" s="70"/>
      <c r="F7" s="77"/>
      <c r="G7" s="70"/>
      <c r="H7" s="77"/>
      <c r="I7" s="70"/>
      <c r="J7" s="77"/>
      <c r="K7" s="70">
        <v>0.9</v>
      </c>
      <c r="L7" s="77"/>
      <c r="M7" s="70"/>
      <c r="N7" s="70"/>
      <c r="O7" s="70"/>
      <c r="P7" s="78">
        <f t="shared" si="0"/>
        <v>0.9</v>
      </c>
      <c r="Q7" s="79"/>
      <c r="R7" s="4"/>
      <c r="S7" s="4"/>
      <c r="T7" s="4"/>
    </row>
    <row r="8" spans="1:20" ht="12.75" customHeight="1">
      <c r="A8" s="75" t="s">
        <v>208</v>
      </c>
      <c r="B8" s="76">
        <v>1</v>
      </c>
      <c r="C8" s="70"/>
      <c r="D8" s="77"/>
      <c r="E8" s="70"/>
      <c r="F8" s="77"/>
      <c r="G8" s="70">
        <v>1.6</v>
      </c>
      <c r="H8" s="77"/>
      <c r="I8" s="70"/>
      <c r="J8" s="77"/>
      <c r="K8" s="70"/>
      <c r="L8" s="77"/>
      <c r="M8" s="70"/>
      <c r="N8" s="70"/>
      <c r="O8" s="70"/>
      <c r="P8" s="78">
        <f t="shared" si="0"/>
        <v>1.6</v>
      </c>
      <c r="Q8" s="29"/>
      <c r="R8" s="4"/>
      <c r="S8" s="4"/>
      <c r="T8" s="4"/>
    </row>
    <row r="9" spans="1:20" ht="12.75" customHeight="1">
      <c r="A9" s="28" t="s">
        <v>209</v>
      </c>
      <c r="B9" s="76">
        <v>1</v>
      </c>
      <c r="C9" s="70"/>
      <c r="D9" s="77"/>
      <c r="E9" s="70"/>
      <c r="F9" s="77">
        <v>0.65</v>
      </c>
      <c r="G9" s="70"/>
      <c r="H9" s="77"/>
      <c r="I9" s="70"/>
      <c r="J9" s="77">
        <v>0.65</v>
      </c>
      <c r="K9" s="70"/>
      <c r="L9" s="77"/>
      <c r="M9" s="70"/>
      <c r="N9" s="70"/>
      <c r="O9" s="70"/>
      <c r="P9" s="78">
        <f t="shared" si="0"/>
        <v>1.3</v>
      </c>
      <c r="Q9" s="29"/>
      <c r="R9" s="4"/>
      <c r="S9" s="4"/>
      <c r="T9" s="4"/>
    </row>
    <row r="10" spans="1:20" ht="12.75" customHeight="1">
      <c r="A10" s="28" t="s">
        <v>209</v>
      </c>
      <c r="B10" s="76">
        <v>1</v>
      </c>
      <c r="C10" s="70"/>
      <c r="D10" s="77"/>
      <c r="E10" s="70"/>
      <c r="F10" s="77"/>
      <c r="G10" s="70"/>
      <c r="H10" s="77"/>
      <c r="I10" s="70"/>
      <c r="J10" s="77"/>
      <c r="K10" s="70"/>
      <c r="L10" s="77"/>
      <c r="M10" s="70"/>
      <c r="N10" s="70"/>
      <c r="O10" s="70"/>
      <c r="P10" s="78">
        <f t="shared" si="0"/>
        <v>0</v>
      </c>
      <c r="Q10" s="29"/>
      <c r="R10" s="4"/>
      <c r="S10" s="4"/>
      <c r="T10" s="4"/>
    </row>
    <row r="11" spans="1:20" ht="27" customHeight="1">
      <c r="A11" s="75" t="s">
        <v>210</v>
      </c>
      <c r="B11" s="76" t="s">
        <v>211</v>
      </c>
      <c r="C11" s="70"/>
      <c r="D11" s="77">
        <v>1.5</v>
      </c>
      <c r="E11" s="70"/>
      <c r="F11" s="77"/>
      <c r="G11" s="70">
        <v>1.5</v>
      </c>
      <c r="H11" s="77"/>
      <c r="I11" s="70">
        <v>1.5</v>
      </c>
      <c r="J11" s="77"/>
      <c r="K11" s="70">
        <v>1.5</v>
      </c>
      <c r="L11" s="77">
        <v>1.5</v>
      </c>
      <c r="M11" s="70">
        <v>1.5</v>
      </c>
      <c r="N11" s="70"/>
      <c r="O11" s="70"/>
      <c r="P11" s="78">
        <f t="shared" si="0"/>
        <v>9</v>
      </c>
      <c r="Q11" s="80" t="s">
        <v>212</v>
      </c>
      <c r="R11" s="4"/>
      <c r="S11" s="4"/>
      <c r="T11" s="4"/>
    </row>
    <row r="12" spans="1:20" ht="12.75" customHeight="1">
      <c r="A12" s="75" t="s">
        <v>36</v>
      </c>
      <c r="B12" s="76">
        <v>1</v>
      </c>
      <c r="C12" s="70"/>
      <c r="D12" s="77"/>
      <c r="E12" s="70">
        <v>0.1</v>
      </c>
      <c r="F12" s="77"/>
      <c r="G12" s="70"/>
      <c r="H12" s="77"/>
      <c r="I12" s="70"/>
      <c r="J12" s="77"/>
      <c r="K12" s="70"/>
      <c r="L12" s="77"/>
      <c r="M12" s="70"/>
      <c r="N12" s="70"/>
      <c r="O12" s="70"/>
      <c r="P12" s="78">
        <f t="shared" si="0"/>
        <v>0.1</v>
      </c>
      <c r="Q12" s="29"/>
      <c r="R12" s="4"/>
      <c r="S12" s="4"/>
      <c r="T12" s="4"/>
    </row>
    <row r="13" spans="1:20" ht="12.75" customHeight="1">
      <c r="A13" s="75" t="s">
        <v>176</v>
      </c>
      <c r="B13" s="76">
        <v>1</v>
      </c>
      <c r="C13" s="70"/>
      <c r="D13" s="77"/>
      <c r="E13" s="70">
        <v>0.35</v>
      </c>
      <c r="F13" s="77"/>
      <c r="G13" s="70"/>
      <c r="H13" s="77"/>
      <c r="I13" s="70"/>
      <c r="J13" s="77"/>
      <c r="K13" s="70"/>
      <c r="L13" s="77"/>
      <c r="M13" s="70"/>
      <c r="N13" s="70"/>
      <c r="O13" s="70"/>
      <c r="P13" s="78">
        <f t="shared" si="0"/>
        <v>0.35</v>
      </c>
      <c r="Q13" s="29"/>
      <c r="R13" s="4"/>
      <c r="S13" s="4"/>
      <c r="T13" s="4"/>
    </row>
    <row r="14" spans="1:20" ht="12.75" customHeight="1">
      <c r="A14" s="75" t="s">
        <v>41</v>
      </c>
      <c r="B14" s="76">
        <v>1</v>
      </c>
      <c r="C14" s="70"/>
      <c r="D14" s="77"/>
      <c r="E14" s="70"/>
      <c r="F14" s="77"/>
      <c r="G14" s="70">
        <v>0.1</v>
      </c>
      <c r="H14" s="77"/>
      <c r="I14" s="70"/>
      <c r="J14" s="77"/>
      <c r="K14" s="70"/>
      <c r="L14" s="77"/>
      <c r="M14" s="70"/>
      <c r="N14" s="70"/>
      <c r="O14" s="70"/>
      <c r="P14" s="78">
        <f t="shared" si="0"/>
        <v>0.1</v>
      </c>
      <c r="Q14" s="29"/>
      <c r="R14" s="4"/>
      <c r="S14" s="4"/>
      <c r="T14" s="4"/>
    </row>
    <row r="15" spans="1:20" ht="12.75" customHeight="1">
      <c r="A15" s="75" t="s">
        <v>43</v>
      </c>
      <c r="B15" s="76">
        <v>1</v>
      </c>
      <c r="C15" s="70"/>
      <c r="D15" s="77"/>
      <c r="E15" s="70"/>
      <c r="F15" s="77"/>
      <c r="G15" s="70">
        <v>0.05</v>
      </c>
      <c r="H15" s="77"/>
      <c r="I15" s="70"/>
      <c r="J15" s="77"/>
      <c r="K15" s="70"/>
      <c r="L15" s="77"/>
      <c r="M15" s="70"/>
      <c r="N15" s="70"/>
      <c r="O15" s="70"/>
      <c r="P15" s="78">
        <f t="shared" si="0"/>
        <v>0.05</v>
      </c>
      <c r="Q15" s="29"/>
      <c r="R15" s="4"/>
      <c r="S15" s="4"/>
      <c r="T15" s="4"/>
    </row>
    <row r="16" spans="1:20" ht="12.75" customHeight="1">
      <c r="A16" s="75" t="s">
        <v>47</v>
      </c>
      <c r="B16" s="76">
        <v>1</v>
      </c>
      <c r="C16" s="70"/>
      <c r="D16" s="77"/>
      <c r="E16" s="70"/>
      <c r="F16" s="77"/>
      <c r="G16" s="70"/>
      <c r="H16" s="77"/>
      <c r="I16" s="70"/>
      <c r="J16" s="77"/>
      <c r="K16" s="70">
        <v>0.03</v>
      </c>
      <c r="L16" s="77"/>
      <c r="M16" s="70"/>
      <c r="N16" s="70"/>
      <c r="O16" s="70"/>
      <c r="P16" s="78">
        <f t="shared" si="0"/>
        <v>0.03</v>
      </c>
      <c r="Q16" s="29"/>
      <c r="R16" s="4"/>
      <c r="S16" s="4"/>
      <c r="T16" s="4"/>
    </row>
    <row r="17" spans="1:20" ht="12.75" customHeight="1">
      <c r="A17" s="75" t="s">
        <v>213</v>
      </c>
      <c r="B17" s="76">
        <v>1</v>
      </c>
      <c r="C17" s="70"/>
      <c r="D17" s="77"/>
      <c r="E17" s="70"/>
      <c r="F17" s="77"/>
      <c r="G17" s="70"/>
      <c r="H17" s="77">
        <v>0.05</v>
      </c>
      <c r="I17" s="70"/>
      <c r="J17" s="77"/>
      <c r="K17" s="70"/>
      <c r="L17" s="77"/>
      <c r="M17" s="70"/>
      <c r="N17" s="70"/>
      <c r="O17" s="70"/>
      <c r="P17" s="78">
        <f t="shared" si="0"/>
        <v>0.05</v>
      </c>
      <c r="Q17" s="29"/>
      <c r="R17" s="4"/>
      <c r="S17" s="4"/>
      <c r="T17" s="4"/>
    </row>
    <row r="18" spans="1:20" ht="12.75" customHeight="1">
      <c r="A18" s="75" t="s">
        <v>214</v>
      </c>
      <c r="B18" s="76">
        <v>1</v>
      </c>
      <c r="C18" s="70"/>
      <c r="D18" s="77"/>
      <c r="E18" s="70"/>
      <c r="F18" s="77"/>
      <c r="G18" s="70"/>
      <c r="H18" s="77"/>
      <c r="I18" s="70"/>
      <c r="J18" s="77">
        <v>0.35</v>
      </c>
      <c r="K18" s="70"/>
      <c r="L18" s="77"/>
      <c r="M18" s="81"/>
      <c r="N18" s="81"/>
      <c r="O18" s="81"/>
      <c r="P18" s="78">
        <f t="shared" si="0"/>
        <v>0.35</v>
      </c>
      <c r="Q18" s="82"/>
      <c r="R18" s="4"/>
      <c r="S18" s="4"/>
      <c r="T18" s="4"/>
    </row>
    <row r="19" spans="1:20" ht="12.75" customHeight="1">
      <c r="A19" s="75" t="s">
        <v>215</v>
      </c>
      <c r="B19" s="76" t="s">
        <v>216</v>
      </c>
      <c r="C19" s="70"/>
      <c r="D19" s="77"/>
      <c r="E19" s="70"/>
      <c r="F19" s="77"/>
      <c r="G19" s="70"/>
      <c r="H19" s="77">
        <v>0.9</v>
      </c>
      <c r="I19" s="70"/>
      <c r="J19" s="77">
        <v>0.9</v>
      </c>
      <c r="K19" s="70"/>
      <c r="L19" s="77"/>
      <c r="M19" s="83"/>
      <c r="N19" s="83"/>
      <c r="O19" s="83"/>
      <c r="P19" s="78">
        <f t="shared" si="0"/>
        <v>1.8</v>
      </c>
      <c r="Q19" s="79" t="s">
        <v>217</v>
      </c>
      <c r="R19" s="4"/>
      <c r="S19" s="4"/>
      <c r="T19" s="4"/>
    </row>
    <row r="20" spans="1:20" ht="12.75" customHeight="1">
      <c r="A20" s="75" t="s">
        <v>161</v>
      </c>
      <c r="B20" s="76">
        <v>1</v>
      </c>
      <c r="C20" s="70"/>
      <c r="D20" s="77"/>
      <c r="E20" s="70"/>
      <c r="F20" s="77"/>
      <c r="G20" s="70"/>
      <c r="H20" s="77"/>
      <c r="I20" s="70"/>
      <c r="J20" s="77"/>
      <c r="K20" s="70"/>
      <c r="L20" s="77"/>
      <c r="M20" s="84"/>
      <c r="N20" s="85"/>
      <c r="O20" s="86"/>
      <c r="P20" s="78">
        <f t="shared" si="0"/>
        <v>0</v>
      </c>
      <c r="Q20" s="29"/>
      <c r="R20" s="4"/>
      <c r="S20" s="4"/>
      <c r="T20" s="4"/>
    </row>
    <row r="21" spans="1:20" ht="12.75" customHeight="1">
      <c r="A21" s="75" t="s">
        <v>162</v>
      </c>
      <c r="B21" s="76">
        <v>1</v>
      </c>
      <c r="C21" s="70"/>
      <c r="D21" s="77"/>
      <c r="E21" s="70"/>
      <c r="F21" s="77">
        <v>0.03</v>
      </c>
      <c r="G21" s="70"/>
      <c r="H21" s="77"/>
      <c r="I21" s="70"/>
      <c r="J21" s="77"/>
      <c r="K21" s="70"/>
      <c r="L21" s="77"/>
      <c r="M21" s="84"/>
      <c r="N21" s="85"/>
      <c r="O21" s="86"/>
      <c r="P21" s="78">
        <f t="shared" si="0"/>
        <v>0.03</v>
      </c>
      <c r="Q21" s="29"/>
      <c r="R21" s="4"/>
      <c r="S21" s="4"/>
      <c r="T21" s="4"/>
    </row>
    <row r="22" spans="1:20" ht="12.75" customHeight="1">
      <c r="A22" s="75" t="s">
        <v>118</v>
      </c>
      <c r="B22" s="76">
        <v>1</v>
      </c>
      <c r="C22" s="70"/>
      <c r="D22" s="77"/>
      <c r="E22" s="70"/>
      <c r="F22" s="77"/>
      <c r="G22" s="70"/>
      <c r="H22" s="77"/>
      <c r="I22" s="70"/>
      <c r="J22" s="77"/>
      <c r="K22" s="70"/>
      <c r="L22" s="77"/>
      <c r="M22" s="84"/>
      <c r="N22" s="85"/>
      <c r="O22" s="86"/>
      <c r="P22" s="78">
        <f t="shared" si="0"/>
        <v>0</v>
      </c>
      <c r="Q22" s="29"/>
      <c r="R22" s="4"/>
      <c r="S22" s="4"/>
      <c r="T22" s="4"/>
    </row>
    <row r="23" spans="1:20" ht="12.75" customHeight="1">
      <c r="A23" s="75" t="s">
        <v>218</v>
      </c>
      <c r="B23" s="76">
        <v>1</v>
      </c>
      <c r="C23" s="70"/>
      <c r="D23" s="77"/>
      <c r="E23" s="70"/>
      <c r="F23" s="77"/>
      <c r="G23" s="70"/>
      <c r="H23" s="77"/>
      <c r="I23" s="70"/>
      <c r="J23" s="77"/>
      <c r="K23" s="70"/>
      <c r="L23" s="77"/>
      <c r="M23" s="84"/>
      <c r="N23" s="85"/>
      <c r="O23" s="86"/>
      <c r="P23" s="78">
        <f t="shared" si="0"/>
        <v>0</v>
      </c>
      <c r="Q23" s="29"/>
      <c r="R23" s="4"/>
      <c r="S23" s="4"/>
      <c r="T23" s="4"/>
    </row>
    <row r="24" spans="1:20" ht="15" customHeight="1">
      <c r="A24" s="75" t="s">
        <v>219</v>
      </c>
      <c r="B24" s="76">
        <v>1</v>
      </c>
      <c r="C24" s="70"/>
      <c r="D24" s="77">
        <v>0.05</v>
      </c>
      <c r="E24" s="70"/>
      <c r="F24" s="77"/>
      <c r="G24" s="70"/>
      <c r="H24" s="77"/>
      <c r="I24" s="70"/>
      <c r="J24" s="77"/>
      <c r="K24" s="70"/>
      <c r="L24" s="77"/>
      <c r="M24" s="70"/>
      <c r="N24" s="70"/>
      <c r="O24" s="70"/>
      <c r="P24" s="78">
        <f t="shared" si="0"/>
        <v>0.05</v>
      </c>
      <c r="Q24" s="87"/>
      <c r="R24" s="88"/>
      <c r="S24" s="4"/>
      <c r="T24" s="4"/>
    </row>
    <row r="25" spans="1:20" ht="13.5" customHeight="1">
      <c r="A25" s="89" t="s">
        <v>220</v>
      </c>
      <c r="B25" s="89"/>
      <c r="C25" s="90" t="s">
        <v>221</v>
      </c>
      <c r="D25" s="91" t="s">
        <v>222</v>
      </c>
      <c r="E25" s="91" t="s">
        <v>223</v>
      </c>
      <c r="F25" s="91" t="s">
        <v>224</v>
      </c>
      <c r="G25" s="91"/>
      <c r="H25" s="91" t="s">
        <v>108</v>
      </c>
      <c r="I25" s="91" t="s">
        <v>225</v>
      </c>
      <c r="J25" s="91" t="s">
        <v>226</v>
      </c>
      <c r="K25" s="91" t="s">
        <v>227</v>
      </c>
      <c r="L25" s="91" t="s">
        <v>228</v>
      </c>
      <c r="M25" s="91" t="s">
        <v>229</v>
      </c>
      <c r="N25" s="92"/>
      <c r="O25" s="90"/>
      <c r="P25" s="78"/>
      <c r="Q25" s="93"/>
      <c r="R25" s="94"/>
      <c r="S25" s="4"/>
      <c r="T25" s="4"/>
    </row>
    <row r="26" spans="1:20" ht="12.75" customHeight="1">
      <c r="A26" s="75" t="s">
        <v>230</v>
      </c>
      <c r="B26" s="76">
        <v>2</v>
      </c>
      <c r="C26" s="70"/>
      <c r="D26" s="77"/>
      <c r="E26" s="70"/>
      <c r="F26" s="77"/>
      <c r="G26" s="70"/>
      <c r="H26" s="77"/>
      <c r="I26" s="70"/>
      <c r="J26" s="77"/>
      <c r="K26" s="70"/>
      <c r="L26" s="77"/>
      <c r="M26" s="70"/>
      <c r="N26" s="70"/>
      <c r="O26" s="70"/>
      <c r="P26" s="78">
        <f aca="true" t="shared" si="1" ref="P26:P64">SUM(C26:O26)</f>
        <v>0</v>
      </c>
      <c r="Q26" s="95"/>
      <c r="R26" s="4"/>
      <c r="S26" s="4"/>
      <c r="T26" s="4"/>
    </row>
    <row r="27" spans="1:20" ht="15" customHeight="1">
      <c r="A27" s="75" t="s">
        <v>231</v>
      </c>
      <c r="B27" s="76">
        <v>0</v>
      </c>
      <c r="C27" s="70"/>
      <c r="D27" s="77"/>
      <c r="E27" s="70"/>
      <c r="F27" s="77"/>
      <c r="G27" s="70"/>
      <c r="H27" s="77"/>
      <c r="I27" s="70"/>
      <c r="J27" s="77"/>
      <c r="K27" s="70"/>
      <c r="L27" s="77"/>
      <c r="M27" s="70"/>
      <c r="N27" s="70"/>
      <c r="O27" s="70"/>
      <c r="P27" s="78">
        <f t="shared" si="1"/>
        <v>0</v>
      </c>
      <c r="Q27" s="29"/>
      <c r="R27" s="4"/>
      <c r="S27" s="4"/>
      <c r="T27" s="4"/>
    </row>
    <row r="28" spans="1:20" ht="12.75" customHeight="1">
      <c r="A28" s="75" t="s">
        <v>184</v>
      </c>
      <c r="B28" s="76" t="s">
        <v>97</v>
      </c>
      <c r="C28" s="70"/>
      <c r="D28" s="77"/>
      <c r="E28" s="70"/>
      <c r="F28" s="77"/>
      <c r="G28" s="70"/>
      <c r="H28" s="77"/>
      <c r="I28" s="70"/>
      <c r="J28" s="77"/>
      <c r="K28" s="70">
        <v>0.3</v>
      </c>
      <c r="L28" s="77"/>
      <c r="M28" s="70"/>
      <c r="N28" s="70"/>
      <c r="O28" s="70"/>
      <c r="P28" s="78">
        <f t="shared" si="1"/>
        <v>0.3</v>
      </c>
      <c r="Q28" s="29"/>
      <c r="R28" s="4"/>
      <c r="S28" s="4"/>
      <c r="T28" s="4"/>
    </row>
    <row r="29" spans="1:20" ht="12.75" customHeight="1">
      <c r="A29" s="75" t="s">
        <v>232</v>
      </c>
      <c r="B29" s="76" t="s">
        <v>233</v>
      </c>
      <c r="C29" s="70"/>
      <c r="D29" s="77"/>
      <c r="E29" s="70"/>
      <c r="F29" s="77"/>
      <c r="G29" s="70"/>
      <c r="H29" s="77"/>
      <c r="I29" s="70"/>
      <c r="J29" s="77"/>
      <c r="K29" s="70"/>
      <c r="L29" s="77"/>
      <c r="M29" s="70"/>
      <c r="N29" s="70"/>
      <c r="O29" s="70"/>
      <c r="P29" s="78">
        <f t="shared" si="1"/>
        <v>0</v>
      </c>
      <c r="Q29" s="29"/>
      <c r="R29" s="4"/>
      <c r="S29" s="4"/>
      <c r="T29" s="4"/>
    </row>
    <row r="30" spans="1:20" ht="12.75" customHeight="1">
      <c r="A30" s="75" t="s">
        <v>234</v>
      </c>
      <c r="B30" s="76"/>
      <c r="C30" s="70"/>
      <c r="D30" s="77"/>
      <c r="E30" s="70"/>
      <c r="F30" s="77"/>
      <c r="G30" s="70">
        <v>1</v>
      </c>
      <c r="H30" s="77"/>
      <c r="I30" s="70">
        <v>1</v>
      </c>
      <c r="J30" s="77"/>
      <c r="K30" s="70"/>
      <c r="L30" s="77"/>
      <c r="M30" s="70"/>
      <c r="N30" s="70"/>
      <c r="O30" s="70"/>
      <c r="P30" s="78">
        <f t="shared" si="1"/>
        <v>2</v>
      </c>
      <c r="Q30" s="29"/>
      <c r="R30" s="4"/>
      <c r="S30" s="4"/>
      <c r="T30" s="4"/>
    </row>
    <row r="31" spans="1:20" ht="12.75" customHeight="1">
      <c r="A31" s="75" t="s">
        <v>77</v>
      </c>
      <c r="B31" s="76">
        <v>6</v>
      </c>
      <c r="C31" s="70"/>
      <c r="D31" s="77"/>
      <c r="E31" s="70"/>
      <c r="F31" s="77"/>
      <c r="G31" s="70"/>
      <c r="H31" s="77"/>
      <c r="I31" s="70"/>
      <c r="J31" s="77"/>
      <c r="K31" s="70"/>
      <c r="L31" s="77"/>
      <c r="M31" s="70"/>
      <c r="N31" s="70"/>
      <c r="O31" s="70"/>
      <c r="P31" s="78">
        <f t="shared" si="1"/>
        <v>0</v>
      </c>
      <c r="Q31" s="29"/>
      <c r="R31" s="4"/>
      <c r="S31" s="4"/>
      <c r="T31" s="4"/>
    </row>
    <row r="32" spans="1:20" ht="12.75" customHeight="1">
      <c r="A32" s="75" t="s">
        <v>79</v>
      </c>
      <c r="B32" s="76">
        <v>5</v>
      </c>
      <c r="C32" s="70">
        <v>0.09</v>
      </c>
      <c r="D32" s="70"/>
      <c r="E32" s="70">
        <v>0.09</v>
      </c>
      <c r="F32" s="70"/>
      <c r="G32" s="70"/>
      <c r="H32" s="70">
        <v>0.09</v>
      </c>
      <c r="I32" s="70"/>
      <c r="J32" s="70">
        <v>0.09</v>
      </c>
      <c r="K32" s="70"/>
      <c r="L32" s="70">
        <v>0.09</v>
      </c>
      <c r="M32" s="70"/>
      <c r="N32" s="70"/>
      <c r="O32" s="70"/>
      <c r="P32" s="78">
        <f t="shared" si="1"/>
        <v>0.44999999999999996</v>
      </c>
      <c r="Q32" s="29"/>
      <c r="R32" s="4"/>
      <c r="S32" s="4"/>
      <c r="T32" s="4"/>
    </row>
    <row r="33" spans="1:20" ht="12.75" customHeight="1">
      <c r="A33" s="75" t="s">
        <v>80</v>
      </c>
      <c r="B33" s="76">
        <v>1</v>
      </c>
      <c r="C33" s="70"/>
      <c r="D33" s="77"/>
      <c r="E33" s="70"/>
      <c r="F33" s="77"/>
      <c r="G33" s="70"/>
      <c r="H33" s="77"/>
      <c r="I33" s="70"/>
      <c r="J33" s="77"/>
      <c r="K33" s="70">
        <v>0.2</v>
      </c>
      <c r="L33" s="77"/>
      <c r="M33" s="70"/>
      <c r="N33" s="70"/>
      <c r="O33" s="70"/>
      <c r="P33" s="78">
        <f t="shared" si="1"/>
        <v>0.2</v>
      </c>
      <c r="Q33" s="29"/>
      <c r="R33" s="4"/>
      <c r="S33" s="4"/>
      <c r="T33" s="4"/>
    </row>
    <row r="34" spans="1:20" ht="12.75" customHeight="1">
      <c r="A34" s="75" t="s">
        <v>156</v>
      </c>
      <c r="B34" s="76">
        <v>9</v>
      </c>
      <c r="C34" s="70"/>
      <c r="D34" s="77"/>
      <c r="E34" s="70"/>
      <c r="F34" s="77"/>
      <c r="G34" s="70"/>
      <c r="H34" s="77"/>
      <c r="I34" s="70"/>
      <c r="J34" s="77"/>
      <c r="K34" s="70"/>
      <c r="L34" s="77"/>
      <c r="M34" s="70">
        <v>0.7</v>
      </c>
      <c r="N34" s="70"/>
      <c r="O34" s="70"/>
      <c r="P34" s="78">
        <f t="shared" si="1"/>
        <v>0.7</v>
      </c>
      <c r="Q34" s="29"/>
      <c r="R34" s="4"/>
      <c r="S34" s="4"/>
      <c r="T34" s="4"/>
    </row>
    <row r="35" spans="1:20" ht="12.75" customHeight="1">
      <c r="A35" s="75" t="s">
        <v>235</v>
      </c>
      <c r="B35" s="76">
        <v>1</v>
      </c>
      <c r="C35" s="70"/>
      <c r="D35" s="77"/>
      <c r="E35" s="70">
        <v>0.45</v>
      </c>
      <c r="F35" s="77"/>
      <c r="G35" s="70"/>
      <c r="H35" s="77"/>
      <c r="I35" s="70"/>
      <c r="J35" s="77"/>
      <c r="K35" s="70"/>
      <c r="L35" s="77"/>
      <c r="M35" s="70"/>
      <c r="N35" s="70"/>
      <c r="O35" s="70"/>
      <c r="P35" s="78">
        <f t="shared" si="1"/>
        <v>0.45</v>
      </c>
      <c r="Q35" s="29"/>
      <c r="R35" s="4"/>
      <c r="S35" s="4"/>
      <c r="T35" s="4"/>
    </row>
    <row r="36" spans="1:20" ht="12.75" customHeight="1">
      <c r="A36" s="75" t="s">
        <v>185</v>
      </c>
      <c r="B36" s="76">
        <v>1</v>
      </c>
      <c r="C36" s="70"/>
      <c r="D36" s="77"/>
      <c r="E36" s="70"/>
      <c r="F36" s="77"/>
      <c r="G36" s="70">
        <v>0.55</v>
      </c>
      <c r="H36" s="77"/>
      <c r="I36" s="70"/>
      <c r="J36" s="77"/>
      <c r="K36" s="70"/>
      <c r="L36" s="77"/>
      <c r="M36" s="70"/>
      <c r="N36" s="70"/>
      <c r="O36" s="70"/>
      <c r="P36" s="78">
        <f t="shared" si="1"/>
        <v>0.55</v>
      </c>
      <c r="Q36" s="29"/>
      <c r="R36" s="4"/>
      <c r="S36" s="4"/>
      <c r="T36" s="4"/>
    </row>
    <row r="37" spans="1:20" ht="12.75" customHeight="1">
      <c r="A37" s="75" t="s">
        <v>236</v>
      </c>
      <c r="B37" s="76">
        <v>1</v>
      </c>
      <c r="C37" s="70">
        <v>0.5</v>
      </c>
      <c r="D37" s="77"/>
      <c r="E37" s="70"/>
      <c r="F37" s="77"/>
      <c r="G37" s="70"/>
      <c r="H37" s="77"/>
      <c r="I37" s="70"/>
      <c r="J37" s="77"/>
      <c r="K37" s="70"/>
      <c r="L37" s="77"/>
      <c r="M37" s="70"/>
      <c r="N37" s="70"/>
      <c r="O37" s="70"/>
      <c r="P37" s="78">
        <f t="shared" si="1"/>
        <v>0.5</v>
      </c>
      <c r="Q37" s="29"/>
      <c r="R37" s="4"/>
      <c r="S37" s="4"/>
      <c r="T37" s="4"/>
    </row>
    <row r="38" spans="1:20" ht="12.75" customHeight="1">
      <c r="A38" s="75" t="s">
        <v>237</v>
      </c>
      <c r="B38" s="76"/>
      <c r="C38" s="70"/>
      <c r="D38" s="77"/>
      <c r="E38" s="70"/>
      <c r="F38" s="77"/>
      <c r="G38" s="70"/>
      <c r="H38" s="77"/>
      <c r="I38" s="70"/>
      <c r="J38" s="77"/>
      <c r="K38" s="70"/>
      <c r="L38" s="77"/>
      <c r="M38" s="70"/>
      <c r="N38" s="70"/>
      <c r="O38" s="70"/>
      <c r="P38" s="78">
        <f t="shared" si="1"/>
        <v>0</v>
      </c>
      <c r="Q38" s="29"/>
      <c r="R38" s="4"/>
      <c r="S38" s="4"/>
      <c r="T38" s="4"/>
    </row>
    <row r="39" spans="1:20" ht="12.75" customHeight="1">
      <c r="A39" s="75" t="s">
        <v>238</v>
      </c>
      <c r="B39" s="76"/>
      <c r="C39" s="70"/>
      <c r="D39" s="77"/>
      <c r="E39" s="70"/>
      <c r="F39" s="77"/>
      <c r="G39" s="70"/>
      <c r="H39" s="77"/>
      <c r="I39" s="70"/>
      <c r="J39" s="77"/>
      <c r="K39" s="70"/>
      <c r="L39" s="77"/>
      <c r="M39" s="70"/>
      <c r="N39" s="70"/>
      <c r="O39" s="70"/>
      <c r="P39" s="78">
        <f t="shared" si="1"/>
        <v>0</v>
      </c>
      <c r="Q39" s="29"/>
      <c r="R39" s="4"/>
      <c r="S39" s="4"/>
      <c r="T39" s="4"/>
    </row>
    <row r="40" spans="1:20" ht="12.75" customHeight="1">
      <c r="A40" s="75" t="s">
        <v>239</v>
      </c>
      <c r="B40" s="76">
        <v>1</v>
      </c>
      <c r="C40" s="70"/>
      <c r="D40" s="77"/>
      <c r="E40" s="70"/>
      <c r="F40" s="77">
        <v>4</v>
      </c>
      <c r="G40" s="70"/>
      <c r="H40" s="77"/>
      <c r="I40" s="70"/>
      <c r="J40" s="77"/>
      <c r="K40" s="70"/>
      <c r="L40" s="77"/>
      <c r="M40" s="70"/>
      <c r="N40" s="70"/>
      <c r="O40" s="70"/>
      <c r="P40" s="78">
        <f t="shared" si="1"/>
        <v>4</v>
      </c>
      <c r="Q40" s="29"/>
      <c r="R40" s="4"/>
      <c r="S40" s="4"/>
      <c r="T40" s="4"/>
    </row>
    <row r="41" spans="1:20" ht="15" customHeight="1">
      <c r="A41" s="75" t="s">
        <v>240</v>
      </c>
      <c r="B41" s="76">
        <v>1</v>
      </c>
      <c r="C41" s="70"/>
      <c r="D41" s="77"/>
      <c r="E41" s="70"/>
      <c r="F41" s="77"/>
      <c r="G41" s="70">
        <v>4.5</v>
      </c>
      <c r="H41" s="77"/>
      <c r="I41" s="70"/>
      <c r="J41" s="77"/>
      <c r="K41" s="70"/>
      <c r="L41" s="77"/>
      <c r="M41" s="70"/>
      <c r="N41" s="70"/>
      <c r="O41" s="70"/>
      <c r="P41" s="78">
        <f t="shared" si="1"/>
        <v>4.5</v>
      </c>
      <c r="Q41" s="29"/>
      <c r="R41" s="4"/>
      <c r="S41" s="4"/>
      <c r="T41" s="4"/>
    </row>
    <row r="42" spans="1:20" ht="12.75" customHeight="1">
      <c r="A42" s="75" t="s">
        <v>241</v>
      </c>
      <c r="B42" s="76">
        <v>1</v>
      </c>
      <c r="C42" s="70"/>
      <c r="D42" s="77"/>
      <c r="E42" s="70"/>
      <c r="F42" s="77"/>
      <c r="G42" s="70"/>
      <c r="H42" s="77"/>
      <c r="I42" s="70"/>
      <c r="J42" s="77"/>
      <c r="K42" s="70"/>
      <c r="L42" s="77">
        <v>4</v>
      </c>
      <c r="M42" s="70"/>
      <c r="N42" s="70"/>
      <c r="O42" s="70"/>
      <c r="P42" s="78">
        <f t="shared" si="1"/>
        <v>4</v>
      </c>
      <c r="Q42" s="29"/>
      <c r="R42" s="4"/>
      <c r="S42" s="4"/>
      <c r="T42" s="4"/>
    </row>
    <row r="43" spans="1:20" ht="12.75" customHeight="1">
      <c r="A43" s="75" t="s">
        <v>242</v>
      </c>
      <c r="B43" s="76">
        <v>1</v>
      </c>
      <c r="C43" s="70"/>
      <c r="D43" s="77"/>
      <c r="E43" s="70"/>
      <c r="F43" s="77"/>
      <c r="G43" s="70"/>
      <c r="H43" s="77"/>
      <c r="I43" s="70"/>
      <c r="J43" s="77">
        <v>4</v>
      </c>
      <c r="K43" s="70"/>
      <c r="L43" s="77"/>
      <c r="M43" s="70"/>
      <c r="N43" s="70"/>
      <c r="O43" s="70"/>
      <c r="P43" s="78">
        <f t="shared" si="1"/>
        <v>4</v>
      </c>
      <c r="Q43" s="29"/>
      <c r="R43" s="4"/>
      <c r="S43" s="4"/>
      <c r="T43" s="4"/>
    </row>
    <row r="44" spans="1:20" ht="12.75" customHeight="1">
      <c r="A44" s="75" t="s">
        <v>95</v>
      </c>
      <c r="B44" s="76">
        <v>1</v>
      </c>
      <c r="C44" s="70"/>
      <c r="D44" s="77"/>
      <c r="E44" s="70"/>
      <c r="F44" s="77"/>
      <c r="G44" s="70"/>
      <c r="H44" s="77"/>
      <c r="I44" s="70"/>
      <c r="J44" s="77"/>
      <c r="K44" s="70"/>
      <c r="L44" s="77"/>
      <c r="M44" s="70"/>
      <c r="N44" s="70"/>
      <c r="O44" s="70"/>
      <c r="P44" s="78">
        <f t="shared" si="1"/>
        <v>0</v>
      </c>
      <c r="Q44" s="29"/>
      <c r="R44" s="4"/>
      <c r="S44" s="4"/>
      <c r="T44" s="4"/>
    </row>
    <row r="45" spans="1:20" ht="13.5" customHeight="1">
      <c r="A45" s="75" t="s">
        <v>243</v>
      </c>
      <c r="B45" s="76">
        <v>1</v>
      </c>
      <c r="C45" s="70"/>
      <c r="D45" s="77"/>
      <c r="E45" s="70"/>
      <c r="F45" s="77"/>
      <c r="G45" s="70"/>
      <c r="H45" s="77"/>
      <c r="I45" s="70"/>
      <c r="J45" s="77"/>
      <c r="K45" s="70"/>
      <c r="L45" s="77"/>
      <c r="M45" s="70"/>
      <c r="N45" s="70"/>
      <c r="O45" s="70"/>
      <c r="P45" s="78">
        <f t="shared" si="1"/>
        <v>0</v>
      </c>
      <c r="Q45" s="29"/>
      <c r="R45" s="4"/>
      <c r="S45" s="4"/>
      <c r="T45" s="4"/>
    </row>
    <row r="46" spans="1:20" ht="12.75" customHeight="1">
      <c r="A46" s="75" t="s">
        <v>244</v>
      </c>
      <c r="B46" s="76" t="s">
        <v>245</v>
      </c>
      <c r="C46" s="70"/>
      <c r="D46" s="77"/>
      <c r="E46" s="70"/>
      <c r="F46" s="77"/>
      <c r="G46" s="70"/>
      <c r="H46" s="77">
        <v>0.05</v>
      </c>
      <c r="I46" s="70"/>
      <c r="J46" s="77"/>
      <c r="K46" s="70"/>
      <c r="L46" s="77"/>
      <c r="M46" s="70"/>
      <c r="N46" s="70"/>
      <c r="O46" s="70"/>
      <c r="P46" s="78">
        <f t="shared" si="1"/>
        <v>0.05</v>
      </c>
      <c r="Q46" s="29"/>
      <c r="R46" s="4"/>
      <c r="S46" s="4"/>
      <c r="T46" s="4"/>
    </row>
    <row r="47" spans="1:20" ht="12.75" customHeight="1">
      <c r="A47" s="75" t="s">
        <v>246</v>
      </c>
      <c r="B47" s="76"/>
      <c r="C47" s="70"/>
      <c r="D47" s="77"/>
      <c r="E47" s="70"/>
      <c r="F47" s="77"/>
      <c r="G47" s="70"/>
      <c r="H47" s="77"/>
      <c r="I47" s="70"/>
      <c r="J47" s="77"/>
      <c r="K47" s="70"/>
      <c r="L47" s="77"/>
      <c r="M47" s="70"/>
      <c r="N47" s="70"/>
      <c r="O47" s="70"/>
      <c r="P47" s="78">
        <f t="shared" si="1"/>
        <v>0</v>
      </c>
      <c r="Q47" s="29"/>
      <c r="R47" s="4"/>
      <c r="S47" s="4"/>
      <c r="T47" s="4"/>
    </row>
    <row r="48" spans="1:20" ht="12.75" customHeight="1">
      <c r="A48" s="75" t="s">
        <v>247</v>
      </c>
      <c r="B48" s="76">
        <v>2</v>
      </c>
      <c r="C48" s="70"/>
      <c r="D48" s="77"/>
      <c r="E48" s="70"/>
      <c r="F48" s="77"/>
      <c r="G48" s="70">
        <v>0.03</v>
      </c>
      <c r="H48" s="77"/>
      <c r="I48" s="70">
        <v>0.03</v>
      </c>
      <c r="J48" s="77"/>
      <c r="K48" s="70"/>
      <c r="L48" s="77"/>
      <c r="M48" s="70"/>
      <c r="N48" s="70"/>
      <c r="O48" s="70"/>
      <c r="P48" s="78">
        <f t="shared" si="1"/>
        <v>0.06</v>
      </c>
      <c r="Q48" s="29"/>
      <c r="R48" s="4"/>
      <c r="S48" s="4"/>
      <c r="T48" s="4"/>
    </row>
    <row r="49" spans="1:20" ht="12.75" customHeight="1">
      <c r="A49" s="75" t="s">
        <v>248</v>
      </c>
      <c r="B49" s="76"/>
      <c r="C49" s="70"/>
      <c r="D49" s="77"/>
      <c r="E49" s="70"/>
      <c r="F49" s="77"/>
      <c r="G49" s="70"/>
      <c r="H49" s="77"/>
      <c r="I49" s="70"/>
      <c r="J49" s="77"/>
      <c r="K49" s="70"/>
      <c r="L49" s="77"/>
      <c r="M49" s="70"/>
      <c r="N49" s="70"/>
      <c r="O49" s="70"/>
      <c r="P49" s="78">
        <f t="shared" si="1"/>
        <v>0</v>
      </c>
      <c r="Q49" s="87"/>
      <c r="R49" s="4"/>
      <c r="S49" s="4"/>
      <c r="T49" s="4"/>
    </row>
    <row r="50" spans="1:20" ht="15" customHeight="1">
      <c r="A50" s="75" t="s">
        <v>249</v>
      </c>
      <c r="B50" s="76"/>
      <c r="C50" s="70"/>
      <c r="D50" s="77"/>
      <c r="E50" s="70"/>
      <c r="F50" s="77"/>
      <c r="G50" s="70"/>
      <c r="H50" s="77"/>
      <c r="I50" s="70"/>
      <c r="J50" s="77"/>
      <c r="K50" s="70"/>
      <c r="L50" s="77"/>
      <c r="M50" s="84"/>
      <c r="N50" s="85"/>
      <c r="O50" s="86"/>
      <c r="P50" s="78">
        <f t="shared" si="1"/>
        <v>0</v>
      </c>
      <c r="Q50" s="93"/>
      <c r="R50" s="4"/>
      <c r="S50" s="4"/>
      <c r="T50" s="4"/>
    </row>
    <row r="51" spans="1:20" ht="15" customHeight="1">
      <c r="A51" s="75" t="s">
        <v>250</v>
      </c>
      <c r="B51" s="76"/>
      <c r="C51" s="70"/>
      <c r="D51" s="77"/>
      <c r="E51" s="70"/>
      <c r="F51" s="77"/>
      <c r="G51" s="70"/>
      <c r="H51" s="77"/>
      <c r="I51" s="70"/>
      <c r="J51" s="77"/>
      <c r="K51" s="70"/>
      <c r="L51" s="77"/>
      <c r="M51" s="84"/>
      <c r="N51" s="85"/>
      <c r="O51" s="86"/>
      <c r="P51" s="78">
        <f t="shared" si="1"/>
        <v>0</v>
      </c>
      <c r="Q51" s="93"/>
      <c r="R51" s="4"/>
      <c r="S51" s="4"/>
      <c r="T51" s="4"/>
    </row>
    <row r="52" spans="1:20" ht="15" customHeight="1">
      <c r="A52" s="89" t="s">
        <v>106</v>
      </c>
      <c r="B52" s="89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6"/>
      <c r="O52" s="90"/>
      <c r="P52" s="78">
        <f t="shared" si="1"/>
        <v>0</v>
      </c>
      <c r="Q52" s="93"/>
      <c r="R52" s="94"/>
      <c r="S52" s="4"/>
      <c r="T52" s="4"/>
    </row>
    <row r="53" spans="1:20" ht="15" customHeight="1">
      <c r="A53" s="75" t="s">
        <v>107</v>
      </c>
      <c r="B53" s="76">
        <v>1</v>
      </c>
      <c r="C53" s="70"/>
      <c r="D53" s="77"/>
      <c r="E53" s="70"/>
      <c r="F53" s="77"/>
      <c r="G53" s="70"/>
      <c r="H53" s="77"/>
      <c r="I53" s="70">
        <v>3</v>
      </c>
      <c r="J53" s="77"/>
      <c r="K53" s="70"/>
      <c r="L53" s="77"/>
      <c r="M53" s="84"/>
      <c r="N53" s="85"/>
      <c r="O53" s="86"/>
      <c r="P53" s="78">
        <f t="shared" si="1"/>
        <v>3</v>
      </c>
      <c r="Q53" s="97"/>
      <c r="R53" s="4"/>
      <c r="S53" s="4"/>
      <c r="T53" s="4"/>
    </row>
    <row r="54" spans="1:20" ht="15" customHeight="1">
      <c r="A54" s="75" t="s">
        <v>109</v>
      </c>
      <c r="B54" s="76">
        <v>1</v>
      </c>
      <c r="C54" s="70"/>
      <c r="D54" s="77"/>
      <c r="E54" s="70">
        <v>1</v>
      </c>
      <c r="F54" s="77"/>
      <c r="G54" s="70"/>
      <c r="H54" s="77"/>
      <c r="I54" s="70"/>
      <c r="J54" s="77"/>
      <c r="K54" s="70"/>
      <c r="L54" s="77"/>
      <c r="M54" s="84"/>
      <c r="N54" s="85"/>
      <c r="O54" s="86"/>
      <c r="P54" s="78">
        <f t="shared" si="1"/>
        <v>1</v>
      </c>
      <c r="Q54" s="98"/>
      <c r="R54" s="4"/>
      <c r="S54" s="4"/>
      <c r="T54" s="4"/>
    </row>
    <row r="55" spans="1:20" ht="15" customHeight="1">
      <c r="A55" s="75" t="s">
        <v>111</v>
      </c>
      <c r="B55" s="76">
        <v>3</v>
      </c>
      <c r="C55" s="70">
        <v>0.05</v>
      </c>
      <c r="D55" s="77"/>
      <c r="E55" s="70"/>
      <c r="F55" s="77"/>
      <c r="G55" s="70">
        <v>0.05</v>
      </c>
      <c r="H55" s="77"/>
      <c r="I55" s="70">
        <v>0.05</v>
      </c>
      <c r="J55" s="77"/>
      <c r="K55" s="70"/>
      <c r="L55" s="77"/>
      <c r="M55" s="84"/>
      <c r="N55" s="85"/>
      <c r="O55" s="86"/>
      <c r="P55" s="78">
        <f t="shared" si="1"/>
        <v>0.15000000000000002</v>
      </c>
      <c r="Q55" s="98"/>
      <c r="R55" s="4"/>
      <c r="S55" s="4"/>
      <c r="T55" s="4"/>
    </row>
    <row r="56" spans="1:20" ht="15" customHeight="1">
      <c r="A56" s="75" t="s">
        <v>113</v>
      </c>
      <c r="B56" s="76">
        <v>1</v>
      </c>
      <c r="C56" s="70"/>
      <c r="D56" s="77"/>
      <c r="E56" s="70">
        <v>0.1</v>
      </c>
      <c r="F56" s="77"/>
      <c r="G56" s="70"/>
      <c r="H56" s="77"/>
      <c r="I56" s="70"/>
      <c r="J56" s="77"/>
      <c r="K56" s="70"/>
      <c r="L56" s="77"/>
      <c r="M56" s="84"/>
      <c r="N56" s="85"/>
      <c r="O56" s="86"/>
      <c r="P56" s="78">
        <f t="shared" si="1"/>
        <v>0.1</v>
      </c>
      <c r="Q56" s="98"/>
      <c r="R56" s="4"/>
      <c r="S56" s="4"/>
      <c r="T56" s="4"/>
    </row>
    <row r="57" spans="1:20" ht="15" customHeight="1">
      <c r="A57" s="75" t="s">
        <v>251</v>
      </c>
      <c r="B57" s="76">
        <v>2</v>
      </c>
      <c r="C57" s="70">
        <v>0.18</v>
      </c>
      <c r="D57" s="77"/>
      <c r="E57" s="70"/>
      <c r="F57" s="77">
        <v>0.18</v>
      </c>
      <c r="G57" s="70"/>
      <c r="H57" s="77"/>
      <c r="I57" s="70"/>
      <c r="J57" s="77"/>
      <c r="K57" s="70"/>
      <c r="L57" s="77"/>
      <c r="M57" s="84"/>
      <c r="N57" s="85"/>
      <c r="O57" s="86"/>
      <c r="P57" s="78">
        <f t="shared" si="1"/>
        <v>0.36</v>
      </c>
      <c r="Q57" s="98"/>
      <c r="R57" s="4"/>
      <c r="S57" s="4"/>
      <c r="T57" s="4"/>
    </row>
    <row r="58" spans="1:20" ht="15" customHeight="1">
      <c r="A58" s="75" t="s">
        <v>252</v>
      </c>
      <c r="B58" s="76" t="s">
        <v>253</v>
      </c>
      <c r="C58" s="70"/>
      <c r="D58" s="77"/>
      <c r="E58" s="70"/>
      <c r="F58" s="77"/>
      <c r="G58" s="70"/>
      <c r="H58" s="77"/>
      <c r="I58" s="70"/>
      <c r="J58" s="77"/>
      <c r="K58" s="70"/>
      <c r="L58" s="77"/>
      <c r="M58" s="84"/>
      <c r="N58" s="85"/>
      <c r="O58" s="86"/>
      <c r="P58" s="78">
        <f t="shared" si="1"/>
        <v>0</v>
      </c>
      <c r="Q58" s="98"/>
      <c r="R58" s="4"/>
      <c r="S58" s="4"/>
      <c r="T58" s="4"/>
    </row>
    <row r="59" spans="1:20" ht="15" customHeight="1">
      <c r="A59" s="75" t="s">
        <v>122</v>
      </c>
      <c r="B59" s="76">
        <v>1</v>
      </c>
      <c r="C59" s="70">
        <v>0.5</v>
      </c>
      <c r="D59" s="77"/>
      <c r="E59" s="70"/>
      <c r="F59" s="77"/>
      <c r="G59" s="70"/>
      <c r="H59" s="77"/>
      <c r="I59" s="70"/>
      <c r="J59" s="77"/>
      <c r="K59" s="70"/>
      <c r="L59" s="77"/>
      <c r="M59" s="70"/>
      <c r="N59" s="70"/>
      <c r="O59" s="70"/>
      <c r="P59" s="78">
        <f t="shared" si="1"/>
        <v>0.5</v>
      </c>
      <c r="Q59" s="79"/>
      <c r="R59" s="94"/>
      <c r="S59" s="4"/>
      <c r="T59" s="4"/>
    </row>
    <row r="60" spans="1:20" ht="13.5" customHeight="1">
      <c r="A60" s="75" t="s">
        <v>126</v>
      </c>
      <c r="B60" s="76">
        <v>1</v>
      </c>
      <c r="C60" s="70"/>
      <c r="D60" s="77"/>
      <c r="E60" s="70"/>
      <c r="F60" s="77"/>
      <c r="G60" s="70"/>
      <c r="H60" s="77"/>
      <c r="I60" s="70"/>
      <c r="J60" s="77"/>
      <c r="K60" s="70"/>
      <c r="L60" s="77"/>
      <c r="M60" s="70"/>
      <c r="N60" s="70"/>
      <c r="O60" s="70"/>
      <c r="P60" s="78">
        <f t="shared" si="1"/>
        <v>0</v>
      </c>
      <c r="Q60" s="79"/>
      <c r="R60" s="88"/>
      <c r="S60" s="4"/>
      <c r="T60" s="4"/>
    </row>
    <row r="61" spans="1:20" ht="12.75" customHeight="1">
      <c r="A61" s="75" t="s">
        <v>116</v>
      </c>
      <c r="B61" s="76"/>
      <c r="C61" s="70"/>
      <c r="D61" s="77"/>
      <c r="E61" s="70"/>
      <c r="F61" s="77"/>
      <c r="G61" s="70"/>
      <c r="H61" s="77"/>
      <c r="I61" s="70"/>
      <c r="J61" s="77"/>
      <c r="K61" s="70"/>
      <c r="L61" s="77"/>
      <c r="M61" s="70"/>
      <c r="N61" s="70"/>
      <c r="O61" s="70"/>
      <c r="P61" s="78">
        <f t="shared" si="1"/>
        <v>0</v>
      </c>
      <c r="Q61" s="79"/>
      <c r="R61" s="4"/>
      <c r="S61" s="4"/>
      <c r="T61" s="4"/>
    </row>
    <row r="62" spans="1:20" ht="12.75" customHeight="1">
      <c r="A62" s="75" t="s">
        <v>254</v>
      </c>
      <c r="B62" s="76" t="s">
        <v>253</v>
      </c>
      <c r="C62" s="70"/>
      <c r="D62" s="77"/>
      <c r="E62" s="70"/>
      <c r="F62" s="77"/>
      <c r="G62" s="70"/>
      <c r="H62" s="77"/>
      <c r="I62" s="70"/>
      <c r="J62" s="77"/>
      <c r="K62" s="70"/>
      <c r="L62" s="77"/>
      <c r="M62" s="70"/>
      <c r="N62" s="70"/>
      <c r="O62" s="70"/>
      <c r="P62" s="78">
        <f t="shared" si="1"/>
        <v>0</v>
      </c>
      <c r="Q62" s="29"/>
      <c r="R62" s="4"/>
      <c r="S62" s="4"/>
      <c r="T62" s="4"/>
    </row>
    <row r="63" spans="1:20" ht="12.75" customHeight="1">
      <c r="A63" s="75" t="s">
        <v>255</v>
      </c>
      <c r="B63" s="76"/>
      <c r="C63" s="70"/>
      <c r="D63" s="77"/>
      <c r="E63" s="70"/>
      <c r="F63" s="77"/>
      <c r="G63" s="70"/>
      <c r="H63" s="77"/>
      <c r="I63" s="70"/>
      <c r="J63" s="77"/>
      <c r="K63" s="70"/>
      <c r="L63" s="77"/>
      <c r="M63" s="70"/>
      <c r="N63" s="70"/>
      <c r="O63" s="70"/>
      <c r="P63" s="78">
        <f t="shared" si="1"/>
        <v>0</v>
      </c>
      <c r="Q63" s="29"/>
      <c r="R63" s="4"/>
      <c r="S63" s="4"/>
      <c r="T63" s="4"/>
    </row>
    <row r="64" spans="1:20" ht="12.75" customHeight="1">
      <c r="A64" s="75" t="s">
        <v>256</v>
      </c>
      <c r="B64" s="76"/>
      <c r="C64" s="70">
        <v>1</v>
      </c>
      <c r="D64" s="77"/>
      <c r="E64" s="70"/>
      <c r="F64" s="77"/>
      <c r="G64" s="70"/>
      <c r="H64" s="77"/>
      <c r="I64" s="70"/>
      <c r="J64" s="77">
        <v>1</v>
      </c>
      <c r="K64" s="70"/>
      <c r="L64" s="77"/>
      <c r="M64" s="70"/>
      <c r="N64" s="70"/>
      <c r="O64" s="70"/>
      <c r="P64" s="78">
        <f t="shared" si="1"/>
        <v>2</v>
      </c>
      <c r="Q64" s="29"/>
      <c r="R64" s="2"/>
      <c r="S64" s="4"/>
      <c r="T64" s="4"/>
    </row>
    <row r="65" spans="1:20" ht="15" customHeight="1">
      <c r="A65" s="99" t="s">
        <v>257</v>
      </c>
      <c r="B65" s="100"/>
      <c r="C65" s="101">
        <f aca="true" t="shared" si="2" ref="C65:P65">SUM(C3:C64)</f>
        <v>5.52</v>
      </c>
      <c r="D65" s="102">
        <f t="shared" si="2"/>
        <v>2.8499999999999996</v>
      </c>
      <c r="E65" s="101">
        <f t="shared" si="2"/>
        <v>2.09</v>
      </c>
      <c r="F65" s="102">
        <f t="shared" si="2"/>
        <v>4.859999999999999</v>
      </c>
      <c r="G65" s="101">
        <f t="shared" si="2"/>
        <v>9.38</v>
      </c>
      <c r="H65" s="102">
        <f t="shared" si="2"/>
        <v>4.79</v>
      </c>
      <c r="I65" s="101">
        <f t="shared" si="2"/>
        <v>5.579999999999999</v>
      </c>
      <c r="J65" s="102">
        <f t="shared" si="2"/>
        <v>11.49</v>
      </c>
      <c r="K65" s="101">
        <f t="shared" si="2"/>
        <v>2.9299999999999997</v>
      </c>
      <c r="L65" s="102">
        <f t="shared" si="2"/>
        <v>5.59</v>
      </c>
      <c r="M65" s="101">
        <f t="shared" si="2"/>
        <v>2.2</v>
      </c>
      <c r="N65" s="101">
        <f t="shared" si="2"/>
        <v>0</v>
      </c>
      <c r="O65" s="101">
        <f t="shared" si="2"/>
        <v>0</v>
      </c>
      <c r="P65" s="103">
        <f t="shared" si="2"/>
        <v>57.28000000000001</v>
      </c>
      <c r="Q65" s="104"/>
      <c r="R65" s="105">
        <f>SUM(C65:O65)</f>
        <v>57.28</v>
      </c>
      <c r="S65" s="29"/>
      <c r="T65" s="4"/>
    </row>
    <row r="66" spans="1:20" ht="49.5" customHeight="1">
      <c r="A66" s="106"/>
      <c r="B66" s="107"/>
      <c r="C66" s="108" t="s">
        <v>193</v>
      </c>
      <c r="D66" s="109" t="s">
        <v>194</v>
      </c>
      <c r="E66" s="108" t="s">
        <v>195</v>
      </c>
      <c r="F66" s="109" t="s">
        <v>196</v>
      </c>
      <c r="G66" s="108"/>
      <c r="H66" s="109" t="s">
        <v>197</v>
      </c>
      <c r="I66" s="108" t="s">
        <v>198</v>
      </c>
      <c r="J66" s="109" t="s">
        <v>199</v>
      </c>
      <c r="K66" s="108" t="s">
        <v>200</v>
      </c>
      <c r="L66" s="109" t="s">
        <v>201</v>
      </c>
      <c r="M66" s="108" t="s">
        <v>202</v>
      </c>
      <c r="N66" s="108"/>
      <c r="O66" s="108"/>
      <c r="P66" s="110"/>
      <c r="Q66" s="111"/>
      <c r="R66" s="112" t="s">
        <v>258</v>
      </c>
      <c r="S66" s="29"/>
      <c r="T66" s="4"/>
    </row>
    <row r="67" spans="1:20" ht="12.75" customHeight="1">
      <c r="A67" s="71" t="s">
        <v>204</v>
      </c>
      <c r="B67" s="71"/>
      <c r="C67" s="72">
        <f>B76-C65</f>
        <v>-0.49543859649122624</v>
      </c>
      <c r="D67" s="72">
        <f>B75-D65</f>
        <v>1.1696491228070194</v>
      </c>
      <c r="E67" s="72">
        <f>B74-E65</f>
        <v>3.939473684210528</v>
      </c>
      <c r="F67" s="72">
        <f>B75-F65</f>
        <v>-0.8403508771929804</v>
      </c>
      <c r="G67" s="72">
        <f>B74-G65</f>
        <v>-3.350526315789473</v>
      </c>
      <c r="H67" s="72">
        <f>B75-H65</f>
        <v>-0.770350877192981</v>
      </c>
      <c r="I67" s="72">
        <f>B74-I65</f>
        <v>0.44947368421052847</v>
      </c>
      <c r="J67" s="72">
        <f>B75-J65</f>
        <v>-7.470350877192981</v>
      </c>
      <c r="K67" s="72">
        <f>B74-K65</f>
        <v>3.099473684210528</v>
      </c>
      <c r="L67" s="72">
        <f>B74-L65</f>
        <v>0.4394736842105278</v>
      </c>
      <c r="M67" s="72">
        <f>B74-M65</f>
        <v>3.8294736842105275</v>
      </c>
      <c r="N67" s="72"/>
      <c r="O67" s="72"/>
      <c r="P67" s="73">
        <f>SUM(C67:O67)</f>
        <v>1.687538997430238E-14</v>
      </c>
      <c r="Q67" s="113" t="s">
        <v>259</v>
      </c>
      <c r="R67" s="114"/>
      <c r="S67" s="115"/>
      <c r="T67" s="4"/>
    </row>
    <row r="68" spans="1:20" ht="12.75" customHeight="1">
      <c r="A68" s="116" t="s">
        <v>260</v>
      </c>
      <c r="B68" s="116" t="s">
        <v>261</v>
      </c>
      <c r="C68" s="117">
        <v>1.2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9"/>
      <c r="Q68" s="120"/>
      <c r="R68" s="94"/>
      <c r="S68" s="4"/>
      <c r="T68" s="4"/>
    </row>
    <row r="69" spans="1:20" ht="12.75" customHeight="1">
      <c r="A69" s="4"/>
      <c r="B69" s="121" t="s">
        <v>262</v>
      </c>
      <c r="C69" s="122">
        <v>0.8</v>
      </c>
      <c r="D69" s="123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3"/>
      <c r="Q69" s="120"/>
      <c r="R69" s="4"/>
      <c r="S69" s="4"/>
      <c r="T69" s="4"/>
    </row>
    <row r="70" spans="1:20" ht="12.75" customHeight="1">
      <c r="A70" s="121" t="s">
        <v>257</v>
      </c>
      <c r="B70" s="121" t="s">
        <v>221</v>
      </c>
      <c r="C70" s="122">
        <v>1</v>
      </c>
      <c r="D70" s="123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3"/>
      <c r="Q70" s="120"/>
      <c r="R70" s="120"/>
      <c r="S70" s="4"/>
      <c r="T70" s="4"/>
    </row>
    <row r="71" spans="1:20" ht="25.5" customHeight="1">
      <c r="A71" s="124" t="s">
        <v>263</v>
      </c>
      <c r="B71" s="121">
        <f>P65/(((4*C69)+(6*C68))+C70)</f>
        <v>5.024561403508773</v>
      </c>
      <c r="C71" s="123"/>
      <c r="D71" s="123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3"/>
      <c r="Q71" s="120"/>
      <c r="R71" s="120"/>
      <c r="S71" s="4"/>
      <c r="T71" s="4"/>
    </row>
    <row r="72" spans="1:20" ht="12.75" customHeight="1">
      <c r="A72" s="121" t="s">
        <v>264</v>
      </c>
      <c r="B72" s="125"/>
      <c r="C72" s="126"/>
      <c r="D72" s="126"/>
      <c r="E72" s="127"/>
      <c r="F72" s="127"/>
      <c r="G72" s="127"/>
      <c r="H72" s="127"/>
      <c r="I72" s="127"/>
      <c r="J72" s="127"/>
      <c r="K72" s="127"/>
      <c r="L72" s="120"/>
      <c r="M72" s="120"/>
      <c r="N72" s="120"/>
      <c r="O72" s="120"/>
      <c r="P72" s="123"/>
      <c r="Q72" s="120"/>
      <c r="R72" s="120"/>
      <c r="S72" s="4"/>
      <c r="T72" s="4"/>
    </row>
    <row r="73" spans="1:20" ht="12.75" customHeight="1">
      <c r="A73" s="128">
        <v>1</v>
      </c>
      <c r="B73" s="129">
        <f>P65/11</f>
        <v>5.207272727272728</v>
      </c>
      <c r="C73" s="130" t="s">
        <v>265</v>
      </c>
      <c r="D73" s="131"/>
      <c r="E73" s="131"/>
      <c r="F73" s="131"/>
      <c r="G73" s="132"/>
      <c r="H73" s="131"/>
      <c r="I73" s="131"/>
      <c r="J73" s="131"/>
      <c r="K73" s="133"/>
      <c r="L73" s="134"/>
      <c r="M73" s="120"/>
      <c r="N73" s="120"/>
      <c r="O73" s="120"/>
      <c r="P73" s="123"/>
      <c r="Q73" s="120"/>
      <c r="R73" s="120"/>
      <c r="S73" s="4"/>
      <c r="T73" s="4"/>
    </row>
    <row r="74" spans="1:20" ht="12.75" customHeight="1">
      <c r="A74" s="121" t="s">
        <v>261</v>
      </c>
      <c r="B74" s="135">
        <f>B71*C68</f>
        <v>6.029473684210528</v>
      </c>
      <c r="C74" s="118"/>
      <c r="D74" s="118"/>
      <c r="E74" s="118"/>
      <c r="F74" s="118"/>
      <c r="G74" s="136"/>
      <c r="H74" s="118"/>
      <c r="I74" s="118"/>
      <c r="J74" s="118"/>
      <c r="K74" s="118"/>
      <c r="L74" s="120"/>
      <c r="M74" s="120"/>
      <c r="N74" s="120"/>
      <c r="O74" s="120"/>
      <c r="P74" s="123"/>
      <c r="Q74" s="120"/>
      <c r="R74" s="120"/>
      <c r="S74" s="4"/>
      <c r="T74" s="4"/>
    </row>
    <row r="75" spans="1:20" ht="12.75" customHeight="1">
      <c r="A75" s="121" t="s">
        <v>262</v>
      </c>
      <c r="B75" s="137">
        <f>B71*C69</f>
        <v>4.019649122807019</v>
      </c>
      <c r="C75" s="4"/>
      <c r="D75" s="4"/>
      <c r="E75" s="4"/>
      <c r="F75" s="4"/>
      <c r="G75" s="4"/>
      <c r="H75" s="4"/>
      <c r="I75" s="4"/>
      <c r="J75" s="4"/>
      <c r="K75" s="4"/>
      <c r="L75" s="120"/>
      <c r="M75" s="120"/>
      <c r="N75" s="120"/>
      <c r="O75" s="120"/>
      <c r="P75" s="123"/>
      <c r="Q75" s="120"/>
      <c r="R75" s="120"/>
      <c r="S75" s="4"/>
      <c r="T75" s="4"/>
    </row>
    <row r="76" spans="1:20" ht="12.75" customHeight="1">
      <c r="A76" s="121" t="s">
        <v>221</v>
      </c>
      <c r="B76" s="137">
        <f>B71*C70</f>
        <v>5.024561403508773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23"/>
      <c r="Q76" s="120"/>
      <c r="R76" s="120"/>
      <c r="S76" s="4"/>
      <c r="T76" s="4"/>
    </row>
    <row r="77" spans="1:20" ht="12.75" customHeight="1">
      <c r="A77" s="4"/>
      <c r="B77" s="4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0"/>
      <c r="R77" s="120"/>
      <c r="S77" s="4"/>
      <c r="T77" s="4"/>
    </row>
    <row r="78" spans="1:2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4"/>
      <c r="S78" s="44"/>
      <c r="T78" s="4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общественное снаряжение для похода 3 к.с. по Терскею+Куйлю (Ц. Тянь-Шань) 2009 г.</dc:title>
  <dc:subject/>
  <dc:creator/>
  <cp:keywords/>
  <dc:description/>
  <cp:lastModifiedBy>SK</cp:lastModifiedBy>
  <cp:lastPrinted>2009-06-30T13:12:28Z</cp:lastPrinted>
  <dcterms:created xsi:type="dcterms:W3CDTF">2009-07-05T17:23:18Z</dcterms:created>
  <dcterms:modified xsi:type="dcterms:W3CDTF">2009-07-06T13:53:44Z</dcterms:modified>
  <cp:category/>
  <cp:version/>
  <cp:contentType/>
  <cp:contentStatus/>
</cp:coreProperties>
</file>